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odrigo\Desktop\METAS E RSULTADOS\"/>
    </mc:Choice>
  </mc:AlternateContent>
  <xr:revisionPtr revIDLastSave="0" documentId="8_{DC7EDB10-EDD6-4CE4-A685-6EC935786118}" xr6:coauthVersionLast="46" xr6:coauthVersionMax="46" xr10:uidLastSave="{00000000-0000-0000-0000-000000000000}"/>
  <bookViews>
    <workbookView xWindow="-108" yWindow="-108" windowWidth="23256" windowHeight="12576" tabRatio="707" firstSheet="2" activeTab="2" xr2:uid="{00000000-000D-0000-FFFF-FFFF00000000}"/>
  </bookViews>
  <sheets>
    <sheet name="Matriz Objetivos x Projetos" sheetId="14" state="hidden" r:id="rId1"/>
    <sheet name="Indicadores e Metas1" sheetId="21" state="hidden" r:id="rId2"/>
    <sheet name="Quadro Geral" sheetId="15" r:id="rId3"/>
    <sheet name="Anexo_1.4_Dados" sheetId="1" state="hidden" r:id="rId4"/>
    <sheet name="Plan1" sheetId="27" state="hidden" r:id="rId5"/>
  </sheets>
  <definedNames>
    <definedName name="_xlnm._FilterDatabase" localSheetId="2" hidden="1">'Quadro Geral'!$A$1:$L$34</definedName>
    <definedName name="A" localSheetId="0">#REF!</definedName>
    <definedName name="A" localSheetId="2">#REF!</definedName>
    <definedName name="A">#REF!</definedName>
    <definedName name="_xlnm.Print_Area" localSheetId="3">Anexo_1.4_Dados!$B$1:$F$33</definedName>
    <definedName name="_xlnm.Print_Area" localSheetId="1">'Indicadores e Metas1'!$A$1:$E$68</definedName>
    <definedName name="_xlnm.Print_Area" localSheetId="0">'Matriz Objetivos x Projetos'!$A$1:$W$24</definedName>
    <definedName name="_xlnm.Print_Area" localSheetId="2">'Quadro Geral'!$A$1:$L$35</definedName>
    <definedName name="_xlnm.Database" localSheetId="0">#REF!</definedName>
    <definedName name="_xlnm.Database" localSheetId="2">#REF!</definedName>
    <definedName name="_xlnm.Database">#REF!</definedName>
    <definedName name="banco_de_dados_sym" localSheetId="0">#REF!</definedName>
    <definedName name="banco_de_dados_sym">#REF!</definedName>
    <definedName name="_xlnm.Criteria" localSheetId="0">#REF!</definedName>
    <definedName name="_xlnm.Criteria">#REF!</definedName>
    <definedName name="dados" localSheetId="0">#REF!</definedName>
    <definedName name="dados">#REF!</definedName>
    <definedName name="huala" localSheetId="0">#REF!</definedName>
    <definedName name="huala">#REF!</definedName>
    <definedName name="kk" localSheetId="0">#REF!</definedName>
    <definedName name="k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5" l="1"/>
  <c r="H32" i="15"/>
  <c r="I32" i="15"/>
  <c r="F32" i="15"/>
  <c r="K6" i="15"/>
  <c r="L6" i="15" s="1"/>
  <c r="K7" i="15"/>
  <c r="L7" i="15" s="1"/>
  <c r="K8" i="15"/>
  <c r="L8" i="15" s="1"/>
  <c r="K9" i="15"/>
  <c r="L9" i="15" s="1"/>
  <c r="K10" i="15"/>
  <c r="L10" i="15" s="1"/>
  <c r="K11" i="15"/>
  <c r="L11" i="15" s="1"/>
  <c r="K12" i="15"/>
  <c r="L12" i="15" s="1"/>
  <c r="K13" i="15"/>
  <c r="L13" i="15" s="1"/>
  <c r="K14" i="15"/>
  <c r="L14" i="15" s="1"/>
  <c r="K15" i="15"/>
  <c r="L15" i="15" s="1"/>
  <c r="K16" i="15"/>
  <c r="L16" i="15" s="1"/>
  <c r="K17" i="15"/>
  <c r="L17" i="15" s="1"/>
  <c r="K18" i="15"/>
  <c r="L18" i="15" s="1"/>
  <c r="K19" i="15"/>
  <c r="L19" i="15" s="1"/>
  <c r="K20" i="15"/>
  <c r="L20" i="15" s="1"/>
  <c r="K21" i="15"/>
  <c r="L21" i="15" s="1"/>
  <c r="K22" i="15"/>
  <c r="L22" i="15" s="1"/>
  <c r="K23" i="15"/>
  <c r="L23" i="15" s="1"/>
  <c r="K24" i="15"/>
  <c r="L24" i="15" s="1"/>
  <c r="K25" i="15"/>
  <c r="L25" i="15" s="1"/>
  <c r="K26" i="15"/>
  <c r="L26" i="15" s="1"/>
  <c r="K27" i="15"/>
  <c r="L27" i="15" s="1"/>
  <c r="K28" i="15"/>
  <c r="L28" i="15" s="1"/>
  <c r="K29" i="15"/>
  <c r="L29" i="15" s="1"/>
  <c r="K30" i="15"/>
  <c r="L30" i="15" s="1"/>
  <c r="K31" i="15"/>
  <c r="L31" i="15" s="1"/>
  <c r="K5" i="15"/>
  <c r="L5" i="15" s="1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5" i="15"/>
  <c r="J32" i="15" l="1"/>
  <c r="K32" i="15" l="1"/>
  <c r="L32" i="15" s="1"/>
  <c r="A3" i="21" l="1"/>
  <c r="F10" i="14"/>
  <c r="E10" i="14"/>
  <c r="D10" i="14"/>
  <c r="E12" i="14" l="1"/>
  <c r="E14" i="14"/>
  <c r="E16" i="14"/>
  <c r="E17" i="14"/>
  <c r="E20" i="14"/>
  <c r="E21" i="14"/>
  <c r="E11" i="14"/>
  <c r="E18" i="14"/>
  <c r="E19" i="14"/>
  <c r="E23" i="14"/>
  <c r="E13" i="14"/>
  <c r="E15" i="14"/>
  <c r="E22" i="14"/>
  <c r="E24" i="14"/>
  <c r="F12" i="14"/>
  <c r="F14" i="14"/>
  <c r="F16" i="14"/>
  <c r="F11" i="14"/>
  <c r="F13" i="14"/>
  <c r="F15" i="14"/>
  <c r="F17" i="14"/>
  <c r="F19" i="14"/>
  <c r="F21" i="14"/>
  <c r="F22" i="14"/>
  <c r="F23" i="14"/>
  <c r="F20" i="14"/>
  <c r="F18" i="14"/>
  <c r="F24" i="14"/>
  <c r="D11" i="14"/>
  <c r="D13" i="14"/>
  <c r="D15" i="14"/>
  <c r="D17" i="14"/>
  <c r="D12" i="14"/>
  <c r="D14" i="14"/>
  <c r="D16" i="14"/>
  <c r="D18" i="14"/>
  <c r="D20" i="14"/>
  <c r="D22" i="14"/>
  <c r="D19" i="14"/>
  <c r="D21" i="14"/>
  <c r="D23" i="14"/>
  <c r="D24" i="14"/>
  <c r="D25" i="14" l="1"/>
  <c r="F25" i="14"/>
  <c r="E25" i="14"/>
  <c r="Y11" i="14" l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/>
  <c r="Y23" i="14" s="1"/>
  <c r="Y24" i="14" s="1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C10" i="14"/>
  <c r="K11" i="14" l="1"/>
  <c r="K13" i="14"/>
  <c r="K15" i="14"/>
  <c r="K17" i="14"/>
  <c r="K21" i="14"/>
  <c r="K18" i="14"/>
  <c r="K12" i="14"/>
  <c r="K19" i="14"/>
  <c r="K20" i="14"/>
  <c r="K22" i="14"/>
  <c r="K24" i="14"/>
  <c r="K14" i="14"/>
  <c r="K16" i="14"/>
  <c r="K23" i="14"/>
  <c r="S11" i="14"/>
  <c r="S13" i="14"/>
  <c r="S15" i="14"/>
  <c r="S17" i="14"/>
  <c r="S14" i="14"/>
  <c r="S18" i="14"/>
  <c r="S21" i="14"/>
  <c r="S16" i="14"/>
  <c r="S22" i="14"/>
  <c r="S24" i="14"/>
  <c r="S12" i="14"/>
  <c r="S19" i="14"/>
  <c r="S20" i="14"/>
  <c r="S23" i="14"/>
  <c r="P11" i="14"/>
  <c r="P13" i="14"/>
  <c r="P15" i="14"/>
  <c r="P17" i="14"/>
  <c r="P12" i="14"/>
  <c r="P14" i="14"/>
  <c r="P16" i="14"/>
  <c r="P18" i="14"/>
  <c r="P20" i="14"/>
  <c r="P21" i="14"/>
  <c r="P19" i="14"/>
  <c r="P22" i="14"/>
  <c r="P23" i="14"/>
  <c r="P24" i="14"/>
  <c r="C11" i="14"/>
  <c r="C13" i="14"/>
  <c r="C15" i="14"/>
  <c r="C17" i="14"/>
  <c r="C14" i="14"/>
  <c r="C18" i="14"/>
  <c r="C21" i="14"/>
  <c r="C16" i="14"/>
  <c r="C24" i="14"/>
  <c r="C22" i="14"/>
  <c r="C12" i="14"/>
  <c r="C19" i="14"/>
  <c r="C20" i="14"/>
  <c r="C23" i="14"/>
  <c r="J12" i="14"/>
  <c r="J14" i="14"/>
  <c r="J16" i="14"/>
  <c r="J11" i="14"/>
  <c r="J13" i="14"/>
  <c r="J15" i="14"/>
  <c r="J17" i="14"/>
  <c r="J19" i="14"/>
  <c r="J21" i="14"/>
  <c r="J20" i="14"/>
  <c r="J22" i="14"/>
  <c r="J24" i="14"/>
  <c r="J18" i="14"/>
  <c r="J23" i="14"/>
  <c r="N12" i="14"/>
  <c r="N14" i="14"/>
  <c r="N16" i="14"/>
  <c r="N11" i="14"/>
  <c r="N13" i="14"/>
  <c r="N15" i="14"/>
  <c r="N17" i="14"/>
  <c r="N19" i="14"/>
  <c r="N21" i="14"/>
  <c r="N18" i="14"/>
  <c r="N20" i="14"/>
  <c r="N22" i="14"/>
  <c r="N24" i="14"/>
  <c r="N23" i="14"/>
  <c r="R12" i="14"/>
  <c r="R14" i="14"/>
  <c r="R16" i="14"/>
  <c r="R11" i="14"/>
  <c r="R13" i="14"/>
  <c r="R15" i="14"/>
  <c r="R17" i="14"/>
  <c r="R19" i="14"/>
  <c r="R21" i="14"/>
  <c r="R22" i="14"/>
  <c r="R24" i="14"/>
  <c r="R18" i="14"/>
  <c r="R20" i="14"/>
  <c r="R23" i="14"/>
  <c r="V12" i="14"/>
  <c r="V14" i="14"/>
  <c r="V16" i="14"/>
  <c r="V11" i="14"/>
  <c r="V13" i="14"/>
  <c r="V15" i="14"/>
  <c r="V17" i="14"/>
  <c r="V19" i="14"/>
  <c r="V21" i="14"/>
  <c r="V20" i="14"/>
  <c r="V18" i="14"/>
  <c r="V22" i="14"/>
  <c r="V24" i="14"/>
  <c r="V23" i="14"/>
  <c r="G11" i="14"/>
  <c r="G13" i="14"/>
  <c r="G15" i="14"/>
  <c r="G17" i="14"/>
  <c r="G12" i="14"/>
  <c r="G14" i="14"/>
  <c r="G21" i="14"/>
  <c r="G22" i="14"/>
  <c r="G24" i="14"/>
  <c r="G16" i="14"/>
  <c r="G19" i="14"/>
  <c r="G20" i="14"/>
  <c r="G18" i="14"/>
  <c r="G23" i="14"/>
  <c r="O11" i="14"/>
  <c r="O13" i="14"/>
  <c r="O15" i="14"/>
  <c r="O17" i="14"/>
  <c r="O16" i="14"/>
  <c r="O19" i="14"/>
  <c r="O20" i="14"/>
  <c r="O18" i="14"/>
  <c r="O22" i="14"/>
  <c r="O24" i="14"/>
  <c r="O12" i="14"/>
  <c r="O14" i="14"/>
  <c r="O21" i="14"/>
  <c r="O23" i="14"/>
  <c r="W11" i="14"/>
  <c r="W13" i="14"/>
  <c r="W15" i="14"/>
  <c r="W17" i="14"/>
  <c r="W12" i="14"/>
  <c r="W19" i="14"/>
  <c r="W14" i="14"/>
  <c r="W21" i="14"/>
  <c r="W22" i="14"/>
  <c r="W24" i="14"/>
  <c r="W16" i="14"/>
  <c r="W20" i="14"/>
  <c r="W18" i="14"/>
  <c r="W23" i="14"/>
  <c r="H11" i="14"/>
  <c r="H13" i="14"/>
  <c r="H15" i="14"/>
  <c r="H17" i="14"/>
  <c r="H12" i="14"/>
  <c r="H14" i="14"/>
  <c r="H16" i="14"/>
  <c r="H18" i="14"/>
  <c r="H20" i="14"/>
  <c r="H23" i="14"/>
  <c r="H22" i="14"/>
  <c r="H19" i="14"/>
  <c r="H21" i="14"/>
  <c r="H24" i="14"/>
  <c r="L11" i="14"/>
  <c r="L13" i="14"/>
  <c r="L15" i="14"/>
  <c r="L17" i="14"/>
  <c r="L12" i="14"/>
  <c r="L14" i="14"/>
  <c r="L16" i="14"/>
  <c r="L18" i="14"/>
  <c r="L20" i="14"/>
  <c r="L21" i="14"/>
  <c r="L23" i="14"/>
  <c r="L19" i="14"/>
  <c r="L22" i="14"/>
  <c r="L24" i="14"/>
  <c r="T11" i="14"/>
  <c r="T13" i="14"/>
  <c r="T15" i="14"/>
  <c r="T17" i="14"/>
  <c r="T12" i="14"/>
  <c r="T14" i="14"/>
  <c r="T16" i="14"/>
  <c r="T18" i="14"/>
  <c r="T20" i="14"/>
  <c r="T19" i="14"/>
  <c r="T23" i="14"/>
  <c r="T22" i="14"/>
  <c r="T21" i="14"/>
  <c r="T24" i="14"/>
  <c r="I12" i="14"/>
  <c r="I14" i="14"/>
  <c r="I16" i="14"/>
  <c r="I15" i="14"/>
  <c r="I18" i="14"/>
  <c r="I19" i="14"/>
  <c r="I17" i="14"/>
  <c r="I23" i="14"/>
  <c r="I11" i="14"/>
  <c r="I13" i="14"/>
  <c r="I20" i="14"/>
  <c r="I21" i="14"/>
  <c r="I22" i="14"/>
  <c r="I24" i="14"/>
  <c r="M12" i="14"/>
  <c r="M14" i="14"/>
  <c r="M16" i="14"/>
  <c r="M13" i="14"/>
  <c r="M20" i="14"/>
  <c r="M15" i="14"/>
  <c r="M23" i="14"/>
  <c r="M17" i="14"/>
  <c r="M21" i="14"/>
  <c r="M11" i="14"/>
  <c r="M18" i="14"/>
  <c r="M19" i="14"/>
  <c r="M22" i="14"/>
  <c r="M24" i="14"/>
  <c r="Q12" i="14"/>
  <c r="Q14" i="14"/>
  <c r="Q16" i="14"/>
  <c r="Q11" i="14"/>
  <c r="Q13" i="14"/>
  <c r="Q20" i="14"/>
  <c r="Q21" i="14"/>
  <c r="Q23" i="14"/>
  <c r="Q15" i="14"/>
  <c r="Q18" i="14"/>
  <c r="Q19" i="14"/>
  <c r="Q17" i="14"/>
  <c r="Q22" i="14"/>
  <c r="Q24" i="14"/>
  <c r="U12" i="14"/>
  <c r="U14" i="14"/>
  <c r="U16" i="14"/>
  <c r="U17" i="14"/>
  <c r="U20" i="14"/>
  <c r="U21" i="14"/>
  <c r="U11" i="14"/>
  <c r="U18" i="14"/>
  <c r="U19" i="14"/>
  <c r="U23" i="14"/>
  <c r="U13" i="14"/>
  <c r="U15" i="14"/>
  <c r="U22" i="14"/>
  <c r="U24" i="14"/>
  <c r="U25" i="14" l="1"/>
  <c r="W25" i="14"/>
  <c r="I25" i="14"/>
  <c r="R25" i="14"/>
  <c r="J25" i="14"/>
  <c r="V25" i="14"/>
  <c r="Q25" i="14"/>
  <c r="H25" i="14"/>
  <c r="O25" i="14"/>
  <c r="S25" i="14"/>
  <c r="M25" i="14"/>
  <c r="T25" i="14"/>
  <c r="L25" i="14"/>
  <c r="G25" i="14"/>
  <c r="N25" i="14"/>
  <c r="P25" i="14"/>
  <c r="K25" i="14"/>
  <c r="X13" i="14" l="1"/>
  <c r="X16" i="14"/>
  <c r="X21" i="14"/>
  <c r="X18" i="14"/>
  <c r="X12" i="14"/>
  <c r="X22" i="14"/>
  <c r="X24" i="14"/>
  <c r="X19" i="14"/>
  <c r="X14" i="14"/>
  <c r="X20" i="14"/>
  <c r="X11" i="14"/>
  <c r="X23" i="14"/>
  <c r="X15" i="14"/>
  <c r="X17" i="14"/>
  <c r="C2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D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12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21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24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31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35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2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6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9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52" authorId="0" shapeId="0" xr:uid="{00000000-0006-0000-0200-00000A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58" authorId="0" shapeId="0" xr:uid="{00000000-0006-0000-0200-00000B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0" authorId="0" shapeId="0" xr:uid="{00000000-0006-0000-0200-00000C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4" authorId="0" shapeId="0" xr:uid="{00000000-0006-0000-0200-00000D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6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Tania Mara Chaves Daldegan</author>
    <author>Fabiana Pereira Siqueira</author>
  </authors>
  <commentList>
    <comment ref="A3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</text>
    </comment>
    <comment ref="B3" authorId="0" shapeId="0" xr:uid="{00000000-0006-0000-0400-000002000000}">
      <text>
        <r>
          <rPr>
            <b/>
            <sz val="12"/>
            <color indexed="81"/>
            <rFont val="Tahoma"/>
            <family val="2"/>
          </rPr>
          <t>P = Projeto                       
A = Atividade
PE= Projeto Específico</t>
        </r>
      </text>
    </comment>
    <comment ref="C3" authorId="0" shapeId="0" xr:uid="{00000000-0006-0000-0400-000003000000}">
      <text>
        <r>
          <rPr>
            <b/>
            <sz val="12"/>
            <color indexed="81"/>
            <rFont val="Tahoma"/>
            <family val="2"/>
          </rPr>
          <t>Nome do Projeto ou Atividade conforme o previsto no último parecer aprovado do Plano de Ação do Exercício de 2019.</t>
        </r>
      </text>
    </comment>
    <comment ref="D3" authorId="0" shapeId="0" xr:uid="{00000000-0006-0000-0400-000004000000}">
      <text>
        <r>
          <rPr>
            <b/>
            <sz val="12"/>
            <color indexed="81"/>
            <rFont val="Tahoma"/>
            <family val="2"/>
          </rPr>
          <t>Objetivo Estratégico conforme o previsto no último parecer aprovado do Plano de Ação do Exercício de 2019.</t>
        </r>
      </text>
    </comment>
    <comment ref="E3" authorId="1" shapeId="0" xr:uid="{00000000-0006-0000-0400-000005000000}">
      <text>
        <r>
          <rPr>
            <b/>
            <sz val="12"/>
            <color indexed="81"/>
            <rFont val="Calibri"/>
            <family val="2"/>
            <scheme val="minor"/>
          </rPr>
          <t>Resultado onforme o previsto no último parecer aprovado do Plano de Ação do Exercício de 2019.</t>
        </r>
      </text>
    </comment>
    <comment ref="F3" authorId="2" shapeId="0" xr:uid="{00000000-0006-0000-0400-000006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Exercício de 2019, sem transposição.</t>
        </r>
      </text>
    </comment>
    <comment ref="G3" authorId="1" shapeId="0" xr:uid="{00000000-0006-0000-0400-000007000000}">
      <text>
        <r>
          <rPr>
            <b/>
            <sz val="11"/>
            <color indexed="81"/>
            <rFont val="Calibri Light"/>
            <family val="2"/>
            <scheme val="major"/>
          </rPr>
          <t>retirar do SISCONT. NET, no caminho "Centro de Custos&gt; Relatórios&gt; Demonstrativo de empenhos/pagamentos"; período de  01/01/2019 até 31/12/2019; na coluna ORÇADO.</t>
        </r>
      </text>
    </comment>
    <comment ref="H3" authorId="2" shapeId="0" xr:uid="{00000000-0006-0000-0400-00000800000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01/01/2019 até 31/12/2019; na coluna do EMPENHOS.</t>
        </r>
      </text>
    </comment>
    <comment ref="I4" authorId="0" shapeId="0" xr:uid="{00000000-0006-0000-0400-000009000000}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"obrigatoriamente" com o Fundo de Apoio. Não utilizar em despesa de capital.</t>
        </r>
      </text>
    </comment>
  </commentList>
</comments>
</file>

<file path=xl/sharedStrings.xml><?xml version="1.0" encoding="utf-8"?>
<sst xmlns="http://schemas.openxmlformats.org/spreadsheetml/2006/main" count="273" uniqueCount="129">
  <si>
    <t>Orientação:  Esta planilha está vinculada ao Quadro Geral. Seu preenchimento ocorre de forma automática. Caso seja necessário aumentar o número de colunas, favor atentar na continuidade das fórmulas.</t>
  </si>
  <si>
    <t xml:space="preserve">CAU/UF:  </t>
  </si>
  <si>
    <t>Matriz Objetivos Estratégicos X Projetos</t>
  </si>
  <si>
    <t>Perspectivas</t>
  </si>
  <si>
    <t xml:space="preserve">                               
                                                    Projetos
                                                Estratégicos
   Objetivos
Estratégicos</t>
  </si>
  <si>
    <t>Processos Internos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</si>
  <si>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</si>
  <si>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</si>
  <si>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</si>
  <si>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</si>
  <si>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</si>
  <si>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</si>
  <si>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</si>
  <si>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</si>
  <si>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</si>
  <si>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</si>
  <si>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</si>
  <si>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Pessoas e Infraestrutura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</si>
  <si>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</si>
  <si>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</si>
  <si>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</si>
  <si>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Obs.: Os Indicadores devem ser vinculados aos objetivos estratégicos priorizados no Mapa Estratégico do CAU/UF, ou seja, os indicadores dos objetivos estratégicos escolhidos no Mapa Estratégico devem ser priorizados.</t>
  </si>
  <si>
    <t>Indicadores Institucionais e de Resultado (agrupados por objetivo estratégico) - Metas</t>
  </si>
  <si>
    <t>A- INDICADORES INSTITUCIONAIS</t>
  </si>
  <si>
    <t>Impactar significativamente o planejamento e a gestão do território</t>
  </si>
  <si>
    <t xml:space="preserve">Fórmula </t>
  </si>
  <si>
    <t xml:space="preserve">Periodicidade </t>
  </si>
  <si>
    <t>Meta 2019</t>
  </si>
  <si>
    <t>Meta 2019 - Revisada</t>
  </si>
  <si>
    <t xml:space="preserve"> Índice de municípios que possuem Plano Diretor, em conformidade com os critérios da legislação</t>
  </si>
  <si>
    <t>B- INDICADORES DE RESULTADO</t>
  </si>
  <si>
    <t>Assegurar a eficácia no atendimento e no relacionamento com os arquitetos e urbanistas e a sociedade</t>
  </si>
  <si>
    <t>Meta 2018</t>
  </si>
  <si>
    <t>Índice de aproveitamento das manifestações técnicas do CAU no MEC (CAU BR)</t>
  </si>
  <si>
    <t>número de manifestações técnicas aproveitadas pelo 
MEC
           _________________________   x 100
número de manifestações técnicas apresentadas pelo 
CAU ao MEC</t>
  </si>
  <si>
    <t>Trimestal</t>
  </si>
  <si>
    <t>Índice de aprovação das Diretrizes Curriculares Nacionais (DCN) propostas pelo CAU ao Conselho Nacional de Ensino (CNE) (CAU BR)</t>
  </si>
  <si>
    <t>número de propostas de DCN aprovadas pelo 
CNE
           _________________________   x 100
número de propostas de DCN apresentadas pelo CAU 
ao CNE</t>
  </si>
  <si>
    <t>Garantir a participação dos arquitetos e urbanistas no planejamento territorial e na gestão urbana</t>
  </si>
  <si>
    <t>Estimular a produção da arquitetura e urbanismo como política de Estado</t>
  </si>
  <si>
    <t>ok</t>
  </si>
  <si>
    <t>1. QUADRO GERAL</t>
  </si>
  <si>
    <t>Valores em R$ 1,00</t>
  </si>
  <si>
    <t>Unidade Responsável</t>
  </si>
  <si>
    <t>P/A/PE</t>
  </si>
  <si>
    <t>Denominação</t>
  </si>
  <si>
    <t>Objetivo Estratégico Principal</t>
  </si>
  <si>
    <t>Resultado Previsto</t>
  </si>
  <si>
    <t>Programação                    2019                                     (A)</t>
  </si>
  <si>
    <t>Programação  com Transposição (Orçado)                    2019                                    (B)</t>
  </si>
  <si>
    <t>Executado                        2019                               (C)</t>
  </si>
  <si>
    <t xml:space="preserve">Fundo de Apoio </t>
  </si>
  <si>
    <t xml:space="preserve">Variação  </t>
  </si>
  <si>
    <t>Fundo de Apoio Executado
(D)</t>
  </si>
  <si>
    <t>% Utilização do Fundo de Apoio
(E=D/A)</t>
  </si>
  <si>
    <t xml:space="preserve"> Valor (R$)
(F=C-A)</t>
  </si>
  <si>
    <t>% 
(G=F/A *100)</t>
  </si>
  <si>
    <t xml:space="preserve">Comissão Exercício Profissional - CEP </t>
  </si>
  <si>
    <t>P</t>
  </si>
  <si>
    <t>Cauniversitário</t>
  </si>
  <si>
    <t>Estimular o conhecimento, o uso de processos criativos e a difusão das melhores práticas em arquitetura e urbanismo</t>
  </si>
  <si>
    <t xml:space="preserve"> 200 estudantes capacitados</t>
  </si>
  <si>
    <t>Sou arquiteto, e agora?</t>
  </si>
  <si>
    <t>100 profissionais e estudantes capacitados.</t>
  </si>
  <si>
    <t>Comissão de Ensino e Formação - CEF</t>
  </si>
  <si>
    <t>Dia do Arquiteto
(Prêmio TFG)</t>
  </si>
  <si>
    <t>Participação de 100 profissionais.</t>
  </si>
  <si>
    <t>Presidência</t>
  </si>
  <si>
    <t>A</t>
  </si>
  <si>
    <t>Capacitação</t>
  </si>
  <si>
    <t>Corpo funcional do CAU/AL treinado e capacitado</t>
  </si>
  <si>
    <t>Comunicação - plano de mídia</t>
  </si>
  <si>
    <t>Melhoria da imagem do CAU/AL junto a sociedade, esclarecendo qual o papel do Conselho e do Arquiteto para sociedade</t>
  </si>
  <si>
    <t>Atendimento</t>
  </si>
  <si>
    <t>4.000 atendimentos / ano.</t>
  </si>
  <si>
    <t>Manutenção das rotinas administrativas do CAU/AL</t>
  </si>
  <si>
    <t xml:space="preserve">Sede em pleno funcionamento. </t>
  </si>
  <si>
    <t>Fiscalização sistemática</t>
  </si>
  <si>
    <t>Tornar a fiscalização um vetor de melhoria do exercício da arquitetura e urbanismo</t>
  </si>
  <si>
    <t>35% das obras conhecidas fiscalizados; 100% das denúncias apuradas.</t>
  </si>
  <si>
    <t>Ações de suprimento a demanda de deslocamento de pessoal</t>
  </si>
  <si>
    <t xml:space="preserve">Participação efetiva dos funcionários e conselheiros no processo de elaboração e tomada de decisão das normativas do CAUBR e/ou eventos do CAU/AL em eventos regionais. </t>
  </si>
  <si>
    <t>Aporte ao centro de serviços compartilhados - CSC - Fiscalização</t>
  </si>
  <si>
    <t>Aporte financeiro realizado.</t>
  </si>
  <si>
    <t>Aporte ao centro de serviços compartilhados - CSC - Atendimento</t>
  </si>
  <si>
    <t>Contribuição ao fundo nacional de apoio aos CAU/UF's</t>
  </si>
  <si>
    <t>Contribuição realizada</t>
  </si>
  <si>
    <t>Reserva de contingência</t>
  </si>
  <si>
    <t>Utilização de no máximo de 50% do valor orçado.</t>
  </si>
  <si>
    <t>Assistência Técnica em Habitação de Interesse Social - ATHIS</t>
  </si>
  <si>
    <t xml:space="preserve">Atender a comunidade carente, no total de 40 famílias assistidas .  
</t>
  </si>
  <si>
    <t xml:space="preserve">Manutenção das instalações da sede </t>
  </si>
  <si>
    <t xml:space="preserve">Melhoria do atendimento, conforto e qualidade de trabalho. </t>
  </si>
  <si>
    <t xml:space="preserve">CAU + </t>
  </si>
  <si>
    <t>Capacitação de 80 arquitetos e  estudantes.</t>
  </si>
  <si>
    <t>Ética na arquitetura</t>
  </si>
  <si>
    <t>Participação de 30 arquitetos e 10 lojistas</t>
  </si>
  <si>
    <t>TOTAL</t>
  </si>
  <si>
    <t>LEGENDA: P = PROJETO/ A = ATIVIDADE/PE= PROJETO ESPECÍFICO/ FP = FUNDO DE APOIO</t>
  </si>
  <si>
    <t>Transposições realizadas:  
1) Reserva de Contigência para Assistência Técnica em Habitação de Interesse Social - ATHIS no valor de R$ 5.037,83 - Justificativa: Valor 
2) Reserva de Contigência para Ações de suprimento a demanda de deslocameto de pessoal no valor de R$ 1.200,00 - Justificativa: Os valores de passagens aéreas foram superior a estimativa prevista na programação. 
2)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</si>
  <si>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</si>
  <si>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</si>
  <si>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Sociedade</t>
  </si>
  <si>
    <t>Anexo 1.4 - Dados Gerais do Plano de Ação - Reprogramação 2016</t>
  </si>
  <si>
    <t>1. DADOS TÉCNICOS</t>
  </si>
  <si>
    <t>1.1 - Unidade Organizacional/Comissão/Colegiado:</t>
  </si>
  <si>
    <t>1.2 - Coordenador ou Responsável pela Unidade Organizacional/Comissão/Colegiado:</t>
  </si>
  <si>
    <t>1.3 - Tipo (Projeto ou Atividade):</t>
  </si>
  <si>
    <t>1.4 - Nome (Denominação do Projeto ou Atividade ):</t>
  </si>
  <si>
    <t>1.5 - Objetivo Geral (Projeto/Atividade):</t>
  </si>
  <si>
    <t>1.6 - Responsável  pelo Projeto ou Atividade:</t>
  </si>
  <si>
    <t>2. DADOS ESTRATÉGICOS</t>
  </si>
  <si>
    <t>2.1 - Objetivos Estratégicos Relacionados / Perspectiva</t>
  </si>
  <si>
    <t>2.1.1 - Objetivo Estratégico Principal</t>
  </si>
  <si>
    <t>Perspectiva</t>
  </si>
  <si>
    <t xml:space="preserve">Inclui os tipos </t>
  </si>
  <si>
    <t>2.1.2 - Objetivo Estratégico Secundário</t>
  </si>
  <si>
    <t>2.1.3 - Objetivo Estratégico Secundário</t>
  </si>
  <si>
    <t>2.2 - Resultados:</t>
  </si>
  <si>
    <t>2.3 - Período de Execução:</t>
  </si>
  <si>
    <t>Início:</t>
  </si>
  <si>
    <t>Término:</t>
  </si>
  <si>
    <t>3. DADOS ORÇAMENTÁRIOS</t>
  </si>
  <si>
    <t>3.1    Custo do Projeto/Atividade:</t>
  </si>
  <si>
    <t>3.1.1 Custeados com Recursos do Fundo de Apoio</t>
  </si>
  <si>
    <t>Total</t>
  </si>
  <si>
    <t>Parcial  R$</t>
  </si>
  <si>
    <t>4. COMENTÁRIOS</t>
  </si>
  <si>
    <t>CAU/AL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</si>
</sst>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_-&quot;R$&quot;\ * #,##0_-;\-&quot;R$&quot;\ * #,##0_-;_-&quot;R$&quot;\ * &quot;-&quot;??_-;_-@_-"/>
    <numFmt numFmtId="169" formatCode="_(* #,##0_);_(* \(#,##0\);_(* &quot;-&quot;??_);_(@_)"/>
    <numFmt numFmtId="171" formatCode="_-* #,##0.0_-;\-* #,##0.0_-;_-* &quot;-&quot;_-;_-@_-"/>
    <numFmt numFmtId="173" formatCode="_-&quot;R$ &quot;* #,##0.00_-;&quot;-R$ &quot;* #,##0.00_-;_-&quot;R$ &quot;* \-??_-;_-@_-"/>
    <numFmt numFmtId="174" formatCode="_(* #,##0.00_);_(* \(#,##0.00\);_(* \-??_);_(@_)"/>
  </numFmts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b/>
      <sz val="14"/>
      <name val="Calibri"/>
      <family val="2"/>
      <scheme val="minor"/>
    </font>
    <font>
      <b/>
      <sz val="12"/>
      <color indexed="81"/>
      <name val="Tahoma"/>
      <family val="2"/>
    </font>
    <font>
      <b/>
      <sz val="22"/>
      <name val="Calibri"/>
      <family val="2"/>
      <scheme val="minor"/>
    </font>
    <font>
      <b/>
      <sz val="9"/>
      <color indexed="81"/>
      <name val="Segoe UI"/>
      <family val="2"/>
    </font>
    <font>
      <sz val="20"/>
      <name val="Calibri"/>
      <family val="2"/>
      <scheme val="minor"/>
    </font>
    <font>
      <sz val="20"/>
      <color rgb="FF203764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1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EB9C"/>
      </patternFill>
    </fill>
    <fill>
      <patternFill patternType="solid">
        <fgColor theme="0"/>
        <bgColor rgb="FFFFCC00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medium">
        <color theme="0" tint="-0.149937437055574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/>
    <xf numFmtId="0" fontId="28" fillId="11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9" fontId="30" fillId="0" borderId="0" applyFill="0" applyBorder="0" applyProtection="0"/>
    <xf numFmtId="0" fontId="30" fillId="0" borderId="0"/>
    <xf numFmtId="173" fontId="30" fillId="0" borderId="0" applyFill="0" applyBorder="0" applyProtection="0"/>
    <xf numFmtId="174" fontId="30" fillId="0" borderId="0" applyBorder="0" applyProtection="0"/>
    <xf numFmtId="174" fontId="30" fillId="0" borderId="0" applyFill="0" applyBorder="0" applyProtection="0"/>
    <xf numFmtId="0" fontId="2" fillId="0" borderId="0"/>
    <xf numFmtId="0" fontId="25" fillId="0" borderId="0"/>
    <xf numFmtId="0" fontId="2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7" fillId="8" borderId="0" xfId="0" applyFont="1" applyFill="1" applyAlignment="1">
      <alignment vertical="center"/>
    </xf>
    <xf numFmtId="0" fontId="0" fillId="0" borderId="0" xfId="0" applyFont="1"/>
    <xf numFmtId="0" fontId="0" fillId="8" borderId="0" xfId="0" applyFill="1" applyAlignment="1">
      <alignment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3" fillId="9" borderId="1" xfId="0" applyFont="1" applyFill="1" applyBorder="1" applyAlignment="1">
      <alignment vertical="center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15" fillId="7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3" borderId="7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horizontal="center" vertical="center" textRotation="90" wrapText="1" readingOrder="1"/>
    </xf>
    <xf numFmtId="0" fontId="11" fillId="7" borderId="7" xfId="0" applyFont="1" applyFill="1" applyBorder="1" applyAlignment="1">
      <alignment horizontal="center" vertical="center" wrapText="1" readingOrder="1"/>
    </xf>
    <xf numFmtId="0" fontId="11" fillId="7" borderId="11" xfId="0" applyFont="1" applyFill="1" applyBorder="1" applyAlignment="1">
      <alignment horizontal="left" vertical="top" wrapText="1" indent="4" readingOrder="1"/>
    </xf>
    <xf numFmtId="0" fontId="24" fillId="0" borderId="7" xfId="0" applyFont="1" applyFill="1" applyBorder="1" applyAlignment="1">
      <alignment vertical="center" wrapText="1" readingOrder="1"/>
    </xf>
    <xf numFmtId="0" fontId="18" fillId="6" borderId="8" xfId="0" applyFont="1" applyFill="1" applyBorder="1" applyAlignment="1">
      <alignment horizontal="left" vertical="center" wrapText="1" readingOrder="1"/>
    </xf>
    <xf numFmtId="0" fontId="24" fillId="6" borderId="6" xfId="0" applyFont="1" applyFill="1" applyBorder="1" applyAlignment="1">
      <alignment horizontal="left" vertical="center" readingOrder="1"/>
    </xf>
    <xf numFmtId="0" fontId="24" fillId="6" borderId="10" xfId="0" applyFont="1" applyFill="1" applyBorder="1" applyAlignment="1">
      <alignment horizontal="left" vertical="center" readingOrder="1"/>
    </xf>
    <xf numFmtId="0" fontId="22" fillId="3" borderId="7" xfId="0" applyFont="1" applyFill="1" applyBorder="1" applyAlignment="1">
      <alignment vertical="center" wrapText="1"/>
    </xf>
    <xf numFmtId="0" fontId="22" fillId="3" borderId="17" xfId="0" applyFont="1" applyFill="1" applyBorder="1" applyAlignment="1">
      <alignment horizontal="centerContinuous" vertical="center" wrapText="1"/>
    </xf>
    <xf numFmtId="0" fontId="22" fillId="3" borderId="7" xfId="0" applyFont="1" applyFill="1" applyBorder="1" applyAlignment="1">
      <alignment horizontal="center" vertical="center" wrapText="1"/>
    </xf>
    <xf numFmtId="9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7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26" xfId="0" applyFont="1" applyFill="1" applyBorder="1" applyAlignment="1">
      <alignment horizontal="centerContinuous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Continuous" vertical="center" wrapText="1"/>
    </xf>
    <xf numFmtId="2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2" fillId="10" borderId="16" xfId="0" applyFont="1" applyFill="1" applyBorder="1" applyAlignment="1" applyProtection="1">
      <alignment horizontal="left" vertical="center" wrapText="1"/>
      <protection locked="0"/>
    </xf>
    <xf numFmtId="0" fontId="22" fillId="10" borderId="7" xfId="0" applyFont="1" applyFill="1" applyBorder="1" applyAlignment="1" applyProtection="1">
      <alignment horizontal="center" vertical="center" wrapText="1"/>
      <protection locked="0"/>
    </xf>
    <xf numFmtId="0" fontId="22" fillId="10" borderId="7" xfId="0" applyFont="1" applyFill="1" applyBorder="1" applyAlignment="1" applyProtection="1">
      <alignment horizontal="left" vertical="center" wrapText="1"/>
      <protection locked="0"/>
    </xf>
    <xf numFmtId="0" fontId="22" fillId="12" borderId="7" xfId="0" applyFont="1" applyFill="1" applyBorder="1" applyAlignment="1" applyProtection="1">
      <alignment horizontal="left"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169" fontId="7" fillId="3" borderId="7" xfId="2" applyNumberFormat="1" applyFont="1" applyFill="1" applyBorder="1" applyAlignment="1" applyProtection="1">
      <alignment vertical="center" wrapText="1"/>
      <protection locked="0"/>
    </xf>
    <xf numFmtId="171" fontId="22" fillId="4" borderId="7" xfId="0" applyNumberFormat="1" applyFont="1" applyFill="1" applyBorder="1" applyAlignment="1" applyProtection="1">
      <alignment vertical="center" wrapText="1"/>
      <protection locked="0"/>
    </xf>
    <xf numFmtId="169" fontId="7" fillId="4" borderId="7" xfId="2" applyNumberFormat="1" applyFont="1" applyFill="1" applyBorder="1" applyAlignment="1">
      <alignment vertical="center" wrapText="1"/>
    </xf>
    <xf numFmtId="171" fontId="7" fillId="4" borderId="14" xfId="0" applyNumberFormat="1" applyFont="1" applyFill="1" applyBorder="1" applyAlignment="1">
      <alignment vertical="center" wrapText="1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169" fontId="15" fillId="7" borderId="15" xfId="2" applyNumberFormat="1" applyFont="1" applyFill="1" applyBorder="1" applyAlignment="1">
      <alignment vertical="center" wrapText="1"/>
    </xf>
    <xf numFmtId="164" fontId="7" fillId="3" borderId="7" xfId="2" applyNumberFormat="1" applyFont="1" applyFill="1" applyBorder="1" applyAlignment="1" applyProtection="1">
      <alignment horizontal="left" vertical="center" wrapText="1"/>
      <protection locked="0"/>
    </xf>
    <xf numFmtId="164" fontId="7" fillId="3" borderId="7" xfId="2" applyNumberFormat="1" applyFont="1" applyFill="1" applyBorder="1" applyAlignment="1" applyProtection="1">
      <alignment vertical="center" wrapText="1"/>
      <protection locked="0"/>
    </xf>
    <xf numFmtId="171" fontId="22" fillId="3" borderId="7" xfId="0" applyNumberFormat="1" applyFont="1" applyFill="1" applyBorder="1" applyAlignment="1" applyProtection="1">
      <alignment vertical="center" wrapText="1"/>
      <protection locked="0"/>
    </xf>
    <xf numFmtId="169" fontId="7" fillId="3" borderId="7" xfId="2" applyNumberFormat="1" applyFont="1" applyFill="1" applyBorder="1" applyAlignment="1">
      <alignment vertical="center" wrapText="1"/>
    </xf>
    <xf numFmtId="171" fontId="7" fillId="3" borderId="14" xfId="0" applyNumberFormat="1" applyFont="1" applyFill="1" applyBorder="1" applyAlignment="1">
      <alignment vertical="center" wrapText="1"/>
    </xf>
    <xf numFmtId="164" fontId="15" fillId="7" borderId="15" xfId="2" applyNumberFormat="1" applyFont="1" applyFill="1" applyBorder="1" applyAlignment="1">
      <alignment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8" fillId="5" borderId="7" xfId="0" applyFont="1" applyFill="1" applyBorder="1" applyAlignment="1">
      <alignment horizontal="left" vertical="center" wrapText="1" readingOrder="1"/>
    </xf>
    <xf numFmtId="0" fontId="10" fillId="7" borderId="7" xfId="0" applyFont="1" applyFill="1" applyBorder="1" applyAlignment="1">
      <alignment horizontal="left" vertical="center"/>
    </xf>
    <xf numFmtId="0" fontId="17" fillId="8" borderId="24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0" fontId="20" fillId="8" borderId="19" xfId="0" applyFont="1" applyFill="1" applyBorder="1" applyAlignment="1">
      <alignment horizontal="left" vertical="center" wrapText="1"/>
    </xf>
    <xf numFmtId="0" fontId="20" fillId="8" borderId="2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vertical="top" wrapText="1"/>
      <protection locked="0"/>
    </xf>
    <xf numFmtId="0" fontId="10" fillId="7" borderId="7" xfId="0" applyFont="1" applyFill="1" applyBorder="1" applyAlignment="1">
      <alignment horizontal="left" vertical="center" wrapText="1"/>
    </xf>
    <xf numFmtId="0" fontId="15" fillId="7" borderId="27" xfId="0" applyFont="1" applyFill="1" applyBorder="1" applyAlignment="1">
      <alignment horizontal="right" vertical="center" wrapText="1"/>
    </xf>
    <xf numFmtId="0" fontId="15" fillId="7" borderId="28" xfId="0" applyFont="1" applyFill="1" applyBorder="1" applyAlignment="1">
      <alignment horizontal="right" vertical="center" wrapText="1"/>
    </xf>
    <xf numFmtId="0" fontId="15" fillId="7" borderId="29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8" fillId="8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</cellXfs>
  <cellStyles count="24">
    <cellStyle name="Moeda" xfId="1" builtinId="4"/>
    <cellStyle name="Moeda 2" xfId="8" xr:uid="{00000000-0005-0000-0000-000001000000}"/>
    <cellStyle name="Moeda 2 2" xfId="18" xr:uid="{00000000-0005-0000-0000-000002000000}"/>
    <cellStyle name="Moeda 3" xfId="12" xr:uid="{00000000-0005-0000-0000-000003000000}"/>
    <cellStyle name="Neutro 2" xfId="4" xr:uid="{00000000-0005-0000-0000-000004000000}"/>
    <cellStyle name="Normal" xfId="0" builtinId="0"/>
    <cellStyle name="Normal 2" xfId="3" xr:uid="{00000000-0005-0000-0000-000006000000}"/>
    <cellStyle name="Normal 2 2" xfId="15" xr:uid="{00000000-0005-0000-0000-000007000000}"/>
    <cellStyle name="Normal 2 3" xfId="21" xr:uid="{00000000-0005-0000-0000-000008000000}"/>
    <cellStyle name="Normal 3" xfId="6" xr:uid="{00000000-0005-0000-0000-000009000000}"/>
    <cellStyle name="Normal 3 2" xfId="10" xr:uid="{00000000-0005-0000-0000-00000A000000}"/>
    <cellStyle name="Normal 3 2 2" xfId="11" xr:uid="{00000000-0005-0000-0000-00000B000000}"/>
    <cellStyle name="Normal 3 2 3" xfId="17" xr:uid="{00000000-0005-0000-0000-00000C000000}"/>
    <cellStyle name="Normal 3 3" xfId="23" xr:uid="{00000000-0005-0000-0000-00000D000000}"/>
    <cellStyle name="Normal 4" xfId="22" xr:uid="{00000000-0005-0000-0000-00000E000000}"/>
    <cellStyle name="Porcentagem 2 2" xfId="16" xr:uid="{00000000-0005-0000-0000-000010000000}"/>
    <cellStyle name="Vírgula" xfId="2" builtinId="3"/>
    <cellStyle name="Vírgula 2" xfId="7" xr:uid="{00000000-0005-0000-0000-000012000000}"/>
    <cellStyle name="Vírgula 2 2" xfId="9" xr:uid="{00000000-0005-0000-0000-000013000000}"/>
    <cellStyle name="Vírgula 2 2 2" xfId="14" xr:uid="{00000000-0005-0000-0000-000014000000}"/>
    <cellStyle name="Vírgula 2 3" xfId="13" xr:uid="{00000000-0005-0000-0000-000015000000}"/>
    <cellStyle name="Vírgula 3" xfId="20" xr:uid="{00000000-0005-0000-0000-000016000000}"/>
    <cellStyle name="Vírgula 4" xfId="5" xr:uid="{00000000-0005-0000-0000-000017000000}"/>
    <cellStyle name="Vírgula 4 2" xfId="19" xr:uid="{00000000-0005-0000-0000-000018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9FFFF"/>
      <color rgb="FF008080"/>
      <color rgb="FF009999"/>
      <color rgb="FFF2F2F2"/>
      <color rgb="FFFFFFFF"/>
      <color rgb="FFF6FAF4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640774</xdr:colOff>
      <xdr:row>4</xdr:row>
      <xdr:rowOff>133350</xdr:rowOff>
    </xdr:to>
    <xdr:pic>
      <xdr:nvPicPr>
        <xdr:cNvPr id="2049" name="Imagem 2" descr="CAU-BR-timbrado2015-edit-13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7933" cy="883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1368984</xdr:colOff>
      <xdr:row>0</xdr:row>
      <xdr:rowOff>2228850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75534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>
          <a:extLst>
            <a:ext uri="{FF2B5EF4-FFF2-40B4-BE49-F238E27FC236}">
              <a16:creationId xmlns:a16="http://schemas.microsoft.com/office/drawing/2014/main" id="{00000000-0008-0000-09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>
    <pageSetUpPr fitToPage="1"/>
  </sheetPr>
  <dimension ref="A1:Y25"/>
  <sheetViews>
    <sheetView showGridLines="0" zoomScale="66" zoomScaleNormal="66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I15" sqref="H15:I15"/>
    </sheetView>
  </sheetViews>
  <sheetFormatPr defaultColWidth="9.109375" defaultRowHeight="13.8" x14ac:dyDescent="0.25"/>
  <cols>
    <col min="1" max="1" width="21.5546875" style="15" customWidth="1"/>
    <col min="2" max="2" width="73.44140625" style="15" customWidth="1"/>
    <col min="3" max="3" width="18.33203125" style="15" customWidth="1"/>
    <col min="4" max="24" width="9.6640625" style="15" customWidth="1"/>
    <col min="25" max="27" width="9.109375" style="15" customWidth="1"/>
    <col min="28" max="16384" width="9.109375" style="15"/>
  </cols>
  <sheetData>
    <row r="1" spans="1:25" ht="15" customHeight="1" x14ac:dyDescent="0.25"/>
    <row r="2" spans="1:25" ht="15" customHeight="1" x14ac:dyDescent="0.25"/>
    <row r="3" spans="1:25" ht="15" customHeight="1" x14ac:dyDescent="0.25"/>
    <row r="4" spans="1:25" ht="15" customHeight="1" x14ac:dyDescent="0.25"/>
    <row r="5" spans="1:25" ht="15" customHeight="1" x14ac:dyDescent="0.25"/>
    <row r="6" spans="1:25" ht="42" customHeight="1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30"/>
      <c r="Q6" s="30"/>
      <c r="R6" s="30"/>
      <c r="S6" s="30"/>
      <c r="T6" s="30"/>
      <c r="U6" s="30"/>
      <c r="V6" s="30"/>
      <c r="W6" s="30"/>
    </row>
    <row r="7" spans="1:25" ht="24" customHeight="1" x14ac:dyDescent="0.2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5" ht="33.75" customHeight="1" x14ac:dyDescent="0.25">
      <c r="A8" s="97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5" ht="33.75" customHeight="1" x14ac:dyDescent="0.3">
      <c r="A9" s="31"/>
      <c r="B9" s="31"/>
    </row>
    <row r="10" spans="1:25" ht="132" customHeight="1" x14ac:dyDescent="0.25">
      <c r="A10" s="57" t="s">
        <v>3</v>
      </c>
      <c r="B10" s="58" t="s">
        <v>4</v>
      </c>
      <c r="C10" s="56" t="str">
        <f>IF('Quadro Geral'!$C5="","",'Quadro Geral'!$C5)</f>
        <v>Cauniversitário</v>
      </c>
      <c r="D10" s="56" t="str">
        <f>IF('Quadro Geral'!$C5="","",'Quadro Geral'!$C6)</f>
        <v>Sou arquiteto, e agora?</v>
      </c>
      <c r="E10" s="56" t="str">
        <f>IF('Quadro Geral'!$C5="","",'Quadro Geral'!$C7)</f>
        <v>Dia do Arquiteto
(Prêmio TFG)</v>
      </c>
      <c r="F10" s="56" t="str">
        <f>IF('Quadro Geral'!$C5="","",'Quadro Geral'!$C8)</f>
        <v>Capacitação</v>
      </c>
      <c r="G10" s="56" t="str">
        <f>IF('Quadro Geral'!$C5="","",'Quadro Geral'!$C9)</f>
        <v>Comunicação - plano de mídia</v>
      </c>
      <c r="H10" s="56" t="str">
        <f>IF('Quadro Geral'!$C5="","",'Quadro Geral'!$C10)</f>
        <v>Atendimento</v>
      </c>
      <c r="I10" s="56" t="str">
        <f>IF('Quadro Geral'!$C5="","",'Quadro Geral'!$C11)</f>
        <v>Manutenção das rotinas administrativas do CAU/AL</v>
      </c>
      <c r="J10" s="56" t="str">
        <f>IF('Quadro Geral'!$C5="","",'Quadro Geral'!$C12)</f>
        <v>Fiscalização sistemática</v>
      </c>
      <c r="K10" s="56" t="str">
        <f>IF('Quadro Geral'!$C5="","",'Quadro Geral'!$C13)</f>
        <v>Ações de suprimento a demanda de deslocamento de pessoal</v>
      </c>
      <c r="L10" s="56" t="str">
        <f>IF('Quadro Geral'!$C5="","",'Quadro Geral'!$C14)</f>
        <v>Aporte ao centro de serviços compartilhados - CSC - Fiscalização</v>
      </c>
      <c r="M10" s="56" t="str">
        <f>IF('Quadro Geral'!$C5="","",'Quadro Geral'!$C15)</f>
        <v>Aporte ao centro de serviços compartilhados - CSC - Atendimento</v>
      </c>
      <c r="N10" s="56" t="str">
        <f>IF('Quadro Geral'!$C5="","",'Quadro Geral'!$C16)</f>
        <v>Contribuição ao fundo nacional de apoio aos CAU/UF's</v>
      </c>
      <c r="O10" s="56" t="str">
        <f>IF('Quadro Geral'!$C5="","",'Quadro Geral'!$C17)</f>
        <v>Reserva de contingência</v>
      </c>
      <c r="P10" s="56" t="str">
        <f>IF('Quadro Geral'!$C5="","",'Quadro Geral'!$C18)</f>
        <v>Assistência Técnica em Habitação de Interesse Social - ATHIS</v>
      </c>
      <c r="Q10" s="56" t="str">
        <f>IF('Quadro Geral'!$C5="","",'Quadro Geral'!$C19)</f>
        <v xml:space="preserve">Manutenção das instalações da sede </v>
      </c>
      <c r="R10" s="56" t="str">
        <f>IF('Quadro Geral'!$C5="","",'Quadro Geral'!$C20)</f>
        <v xml:space="preserve">CAU + </v>
      </c>
      <c r="S10" s="56" t="str">
        <f>IF('Quadro Geral'!$C5="","",'Quadro Geral'!$C21)</f>
        <v>Ética na arquitetura</v>
      </c>
      <c r="T10" s="56">
        <f>IF('Quadro Geral'!$C5="","",'Quadro Geral'!$C22)</f>
        <v>0</v>
      </c>
      <c r="U10" s="56">
        <f>IF('Quadro Geral'!$C5="","",'Quadro Geral'!$C23)</f>
        <v>0</v>
      </c>
      <c r="V10" s="56">
        <f>IF('Quadro Geral'!$C5="","",'Quadro Geral'!$C24)</f>
        <v>0</v>
      </c>
      <c r="W10" s="56">
        <f>IF('Quadro Geral'!$C5="","",'Quadro Geral'!$C25)</f>
        <v>0</v>
      </c>
    </row>
    <row r="11" spans="1:25" ht="63" customHeight="1" x14ac:dyDescent="0.25">
      <c r="A11" s="96" t="s">
        <v>5</v>
      </c>
      <c r="B11" s="59" t="s">
        <v>6</v>
      </c>
      <c r="C11" s="18" t="str">
        <f>IFERROR(IF(VLOOKUP(C$10,'Quadro Geral'!$C$5:$E$36,3,FALSE)='Matriz Objetivos x Projetos'!$B11,"P",IF(OR(VLOOKUP('Matriz Objetivos x Projetos'!C$10,'Quadro Geral'!$C$5:$E$36,4,FALSE)='Matriz Objetivos x Projetos'!$B11,VLOOKUP('Matriz Objetivos x Projetos'!C$10,'Quadro Geral'!$C$5:$E$25,5,FALSE)='Matriz Objetivos x Projetos'!$B11),"S","")),"")</f>
        <v/>
      </c>
      <c r="D11" s="18" t="str">
        <f>IFERROR(IF(VLOOKUP(D$10,'Quadro Geral'!$C$5:$E$36,3,FALSE)='Matriz Objetivos x Projetos'!$B11,"P",IF(OR(VLOOKUP('Matriz Objetivos x Projetos'!D$10,'Quadro Geral'!$C$5:$E$36,4,FALSE)='Matriz Objetivos x Projetos'!$B11,VLOOKUP('Matriz Objetivos x Projetos'!D$10,'Quadro Geral'!$C$5:$E$25,5,FALSE)='Matriz Objetivos x Projetos'!$B11),"S","")),"")</f>
        <v/>
      </c>
      <c r="E11" s="18" t="str">
        <f>IFERROR(IF(VLOOKUP(E$10,'Quadro Geral'!$C$5:$E$36,3,FALSE)='Matriz Objetivos x Projetos'!$B11,"P",IF(OR(VLOOKUP('Matriz Objetivos x Projetos'!E$10,'Quadro Geral'!$C$5:$E$36,4,FALSE)='Matriz Objetivos x Projetos'!$B11,VLOOKUP('Matriz Objetivos x Projetos'!E$10,'Quadro Geral'!$C$5:$E$25,5,FALSE)='Matriz Objetivos x Projetos'!$B11),"S","")),"")</f>
        <v/>
      </c>
      <c r="F11" s="18" t="str">
        <f>IFERROR(IF(VLOOKUP(F$10,'Quadro Geral'!$C$5:$E$36,3,FALSE)='Matriz Objetivos x Projetos'!$B11,"P",IF(OR(VLOOKUP('Matriz Objetivos x Projetos'!F$10,'Quadro Geral'!$C$5:$E$36,4,FALSE)='Matriz Objetivos x Projetos'!$B11,VLOOKUP('Matriz Objetivos x Projetos'!F$10,'Quadro Geral'!$C$5:$E$25,5,FALSE)='Matriz Objetivos x Projetos'!$B11),"S","")),"")</f>
        <v/>
      </c>
      <c r="G11" s="18" t="str">
        <f>IFERROR(IF(VLOOKUP(G$10,'Quadro Geral'!$C$5:$E$36,3,FALSE)='Matriz Objetivos x Projetos'!$B11,"P",IF(OR(VLOOKUP('Matriz Objetivos x Projetos'!G$10,'Quadro Geral'!$C$5:$E$36,4,FALSE)='Matriz Objetivos x Projetos'!$B11,VLOOKUP('Matriz Objetivos x Projetos'!G$10,'Quadro Geral'!$C$5:$E$25,5,FALSE)='Matriz Objetivos x Projetos'!$B11),"S","")),"")</f>
        <v/>
      </c>
      <c r="H11" s="18" t="str">
        <f>IFERROR(IF(VLOOKUP(H$10,'Quadro Geral'!$C$5:$E$36,3,FALSE)='Matriz Objetivos x Projetos'!$B11,"P",IF(OR(VLOOKUP('Matriz Objetivos x Projetos'!H$10,'Quadro Geral'!$C$5:$E$36,4,FALSE)='Matriz Objetivos x Projetos'!$B11,VLOOKUP('Matriz Objetivos x Projetos'!H$10,'Quadro Geral'!$C$5:$E$25,5,FALSE)='Matriz Objetivos x Projetos'!$B11),"S","")),"")</f>
        <v/>
      </c>
      <c r="I11" s="18" t="str">
        <f>IFERROR(IF(VLOOKUP(I$10,'Quadro Geral'!$C$5:$E$36,3,FALSE)='Matriz Objetivos x Projetos'!$B11,"P",IF(OR(VLOOKUP('Matriz Objetivos x Projetos'!I$10,'Quadro Geral'!$C$5:$E$36,4,FALSE)='Matriz Objetivos x Projetos'!$B11,VLOOKUP('Matriz Objetivos x Projetos'!I$10,'Quadro Geral'!$C$5:$E$25,5,FALSE)='Matriz Objetivos x Projetos'!$B11),"S","")),"")</f>
        <v/>
      </c>
      <c r="J11" s="18" t="str">
        <f>IFERROR(IF(VLOOKUP(J$10,'Quadro Geral'!$C$5:$E$36,3,FALSE)='Matriz Objetivos x Projetos'!$B11,"P",IF(OR(VLOOKUP('Matriz Objetivos x Projetos'!J$10,'Quadro Geral'!$C$5:$E$36,4,FALSE)='Matriz Objetivos x Projetos'!$B11,VLOOKUP('Matriz Objetivos x Projetos'!J$10,'Quadro Geral'!$C$5:$E$25,5,FALSE)='Matriz Objetivos x Projetos'!$B11),"S","")),"")</f>
        <v/>
      </c>
      <c r="K11" s="18" t="str">
        <f>IFERROR(IF(VLOOKUP(K$10,'Quadro Geral'!$C$5:$E$36,3,FALSE)='Matriz Objetivos x Projetos'!$B11,"P",IF(OR(VLOOKUP('Matriz Objetivos x Projetos'!K$10,'Quadro Geral'!$C$5:$E$36,4,FALSE)='Matriz Objetivos x Projetos'!$B11,VLOOKUP('Matriz Objetivos x Projetos'!K$10,'Quadro Geral'!$C$5:$E$25,5,FALSE)='Matriz Objetivos x Projetos'!$B11),"S","")),"")</f>
        <v/>
      </c>
      <c r="L11" s="18" t="str">
        <f>IFERROR(IF(VLOOKUP(L$10,'Quadro Geral'!$C$5:$E$36,3,FALSE)='Matriz Objetivos x Projetos'!$B11,"P",IF(OR(VLOOKUP('Matriz Objetivos x Projetos'!L$10,'Quadro Geral'!$C$5:$E$36,4,FALSE)='Matriz Objetivos x Projetos'!$B11,VLOOKUP('Matriz Objetivos x Projetos'!L$10,'Quadro Geral'!$C$5:$E$25,5,FALSE)='Matriz Objetivos x Projetos'!$B11),"S","")),"")</f>
        <v/>
      </c>
      <c r="M11" s="18" t="str">
        <f>IFERROR(IF(VLOOKUP(M$10,'Quadro Geral'!$C$5:$E$36,3,FALSE)='Matriz Objetivos x Projetos'!$B11,"P",IF(OR(VLOOKUP('Matriz Objetivos x Projetos'!M$10,'Quadro Geral'!$C$5:$E$36,4,FALSE)='Matriz Objetivos x Projetos'!$B11,VLOOKUP('Matriz Objetivos x Projetos'!M$10,'Quadro Geral'!$C$5:$E$25,5,FALSE)='Matriz Objetivos x Projetos'!$B11),"S","")),"")</f>
        <v/>
      </c>
      <c r="N11" s="18" t="str">
        <f>IFERROR(IF(VLOOKUP(N$10,'Quadro Geral'!$C$5:$E$36,3,FALSE)='Matriz Objetivos x Projetos'!$B11,"P",IF(OR(VLOOKUP('Matriz Objetivos x Projetos'!N$10,'Quadro Geral'!$C$5:$E$36,4,FALSE)='Matriz Objetivos x Projetos'!$B11,VLOOKUP('Matriz Objetivos x Projetos'!N$10,'Quadro Geral'!$C$5:$E$25,5,FALSE)='Matriz Objetivos x Projetos'!$B11),"S","")),"")</f>
        <v/>
      </c>
      <c r="O11" s="18" t="str">
        <f>IFERROR(IF(VLOOKUP(O$10,'Quadro Geral'!$C$5:$E$36,3,FALSE)='Matriz Objetivos x Projetos'!$B11,"P",IF(OR(VLOOKUP('Matriz Objetivos x Projetos'!O$10,'Quadro Geral'!$C$5:$E$36,4,FALSE)='Matriz Objetivos x Projetos'!$B11,VLOOKUP('Matriz Objetivos x Projetos'!O$10,'Quadro Geral'!$C$5:$E$25,5,FALSE)='Matriz Objetivos x Projetos'!$B11),"S","")),"")</f>
        <v/>
      </c>
      <c r="P11" s="18" t="str">
        <f>IFERROR(IF(VLOOKUP(P$10,'Quadro Geral'!$C$5:$E$36,3,FALSE)='Matriz Objetivos x Projetos'!$B11,"P",IF(OR(VLOOKUP('Matriz Objetivos x Projetos'!P$10,'Quadro Geral'!$C$5:$E$36,4,FALSE)='Matriz Objetivos x Projetos'!$B11,VLOOKUP('Matriz Objetivos x Projetos'!P$10,'Quadro Geral'!$C$5:$E$25,5,FALSE)='Matriz Objetivos x Projetos'!$B11),"S","")),"")</f>
        <v/>
      </c>
      <c r="Q11" s="18" t="str">
        <f>IFERROR(IF(VLOOKUP(Q$10,'Quadro Geral'!$C$5:$E$36,3,FALSE)='Matriz Objetivos x Projetos'!$B11,"P",IF(OR(VLOOKUP('Matriz Objetivos x Projetos'!Q$10,'Quadro Geral'!$C$5:$E$36,4,FALSE)='Matriz Objetivos x Projetos'!$B11,VLOOKUP('Matriz Objetivos x Projetos'!Q$10,'Quadro Geral'!$C$5:$E$25,5,FALSE)='Matriz Objetivos x Projetos'!$B11),"S","")),"")</f>
        <v/>
      </c>
      <c r="R11" s="18" t="str">
        <f>IFERROR(IF(VLOOKUP(R$10,'Quadro Geral'!$C$5:$E$36,3,FALSE)='Matriz Objetivos x Projetos'!$B11,"P",IF(OR(VLOOKUP('Matriz Objetivos x Projetos'!R$10,'Quadro Geral'!$C$5:$E$36,4,FALSE)='Matriz Objetivos x Projetos'!$B11,VLOOKUP('Matriz Objetivos x Projetos'!R$10,'Quadro Geral'!$C$5:$E$25,5,FALSE)='Matriz Objetivos x Projetos'!$B11),"S","")),"")</f>
        <v/>
      </c>
      <c r="S11" s="18" t="str">
        <f>IFERROR(IF(VLOOKUP(S$10,'Quadro Geral'!$C$5:$E$36,3,FALSE)='Matriz Objetivos x Projetos'!$B11,"P",IF(OR(VLOOKUP('Matriz Objetivos x Projetos'!S$10,'Quadro Geral'!$C$5:$E$36,4,FALSE)='Matriz Objetivos x Projetos'!$B11,VLOOKUP('Matriz Objetivos x Projetos'!S$10,'Quadro Geral'!$C$5:$E$25,5,FALSE)='Matriz Objetivos x Projetos'!$B11),"S","")),"")</f>
        <v/>
      </c>
      <c r="T11" s="18" t="str">
        <f>IFERROR(IF(VLOOKUP(T$10,'Quadro Geral'!$C$5:$E$36,3,FALSE)='Matriz Objetivos x Projetos'!$B11,"P",IF(OR(VLOOKUP('Matriz Objetivos x Projetos'!T$10,'Quadro Geral'!$C$5:$E$36,4,FALSE)='Matriz Objetivos x Projetos'!$B11,VLOOKUP('Matriz Objetivos x Projetos'!T$10,'Quadro Geral'!$C$5:$E$25,5,FALSE)='Matriz Objetivos x Projetos'!$B11),"S","")),"")</f>
        <v/>
      </c>
      <c r="U11" s="18" t="str">
        <f>IFERROR(IF(VLOOKUP(U$10,'Quadro Geral'!$C$5:$E$36,3,FALSE)='Matriz Objetivos x Projetos'!$B11,"P",IF(OR(VLOOKUP('Matriz Objetivos x Projetos'!U$10,'Quadro Geral'!$C$5:$E$36,4,FALSE)='Matriz Objetivos x Projetos'!$B11,VLOOKUP('Matriz Objetivos x Projetos'!U$10,'Quadro Geral'!$C$5:$E$25,5,FALSE)='Matriz Objetivos x Projetos'!$B11),"S","")),"")</f>
        <v/>
      </c>
      <c r="V11" s="18" t="str">
        <f>IFERROR(IF(VLOOKUP(V$10,'Quadro Geral'!$C$5:$E$36,3,FALSE)='Matriz Objetivos x Projetos'!$B11,"P",IF(OR(VLOOKUP('Matriz Objetivos x Projetos'!V$10,'Quadro Geral'!$C$5:$E$36,4,FALSE)='Matriz Objetivos x Projetos'!$B11,VLOOKUP('Matriz Objetivos x Projetos'!V$10,'Quadro Geral'!$C$5:$E$25,5,FALSE)='Matriz Objetivos x Projetos'!$B11),"S","")),"")</f>
        <v/>
      </c>
      <c r="W11" s="18" t="str">
        <f>IFERROR(IF(VLOOKUP(W$10,'Quadro Geral'!$C$5:$E$36,3,FALSE)='Matriz Objetivos x Projetos'!$B11,"P",IF(OR(VLOOKUP('Matriz Objetivos x Projetos'!W$10,'Quadro Geral'!$C$5:$E$36,4,FALSE)='Matriz Objetivos x Projetos'!$B11,VLOOKUP('Matriz Objetivos x Projetos'!W$10,'Quadro Geral'!$C$5:$E$25,5,FALSE)='Matriz Objetivos x Projetos'!$B11),"S","")),"")</f>
        <v/>
      </c>
      <c r="X11" s="16">
        <f t="shared" ref="X11:X24" si="0">COUNTIF(C11:W11,"x")</f>
        <v>0</v>
      </c>
      <c r="Y11" s="15" t="str">
        <f>IF(A11="",#REF!,A11)</f>
        <v>Processos Internos</v>
      </c>
    </row>
    <row r="12" spans="1:25" ht="63" customHeight="1" x14ac:dyDescent="0.25">
      <c r="A12" s="96"/>
      <c r="B12" s="59" t="s">
        <v>7</v>
      </c>
      <c r="C12" s="18" t="str">
        <f>IFERROR(IF(VLOOKUP(C$10,'Quadro Geral'!$C$5:$E$36,3,FALSE)='Matriz Objetivos x Projetos'!$B12,"P",IF(OR(VLOOKUP('Matriz Objetivos x Projetos'!C$10,'Quadro Geral'!$C$5:$E$36,4,FALSE)='Matriz Objetivos x Projetos'!$B12,VLOOKUP('Matriz Objetivos x Projetos'!C$10,'Quadro Geral'!$C$5:$E$25,5,FALSE)='Matriz Objetivos x Projetos'!$B12),"S","")),"")</f>
        <v/>
      </c>
      <c r="D12" s="18" t="str">
        <f>IFERROR(IF(VLOOKUP(D$10,'Quadro Geral'!$C$5:$E$36,3,FALSE)='Matriz Objetivos x Projetos'!$B12,"P",IF(OR(VLOOKUP('Matriz Objetivos x Projetos'!D$10,'Quadro Geral'!$C$5:$E$36,4,FALSE)='Matriz Objetivos x Projetos'!$B12,VLOOKUP('Matriz Objetivos x Projetos'!D$10,'Quadro Geral'!$C$5:$E$25,5,FALSE)='Matriz Objetivos x Projetos'!$B12),"S","")),"")</f>
        <v/>
      </c>
      <c r="E12" s="18" t="str">
        <f>IFERROR(IF(VLOOKUP(E$10,'Quadro Geral'!$C$5:$E$36,3,FALSE)='Matriz Objetivos x Projetos'!$B12,"P",IF(OR(VLOOKUP('Matriz Objetivos x Projetos'!E$10,'Quadro Geral'!$C$5:$E$36,4,FALSE)='Matriz Objetivos x Projetos'!$B12,VLOOKUP('Matriz Objetivos x Projetos'!E$10,'Quadro Geral'!$C$5:$E$25,5,FALSE)='Matriz Objetivos x Projetos'!$B12),"S","")),"")</f>
        <v/>
      </c>
      <c r="F12" s="18" t="str">
        <f>IFERROR(IF(VLOOKUP(F$10,'Quadro Geral'!$C$5:$E$36,3,FALSE)='Matriz Objetivos x Projetos'!$B12,"P",IF(OR(VLOOKUP('Matriz Objetivos x Projetos'!F$10,'Quadro Geral'!$C$5:$E$36,4,FALSE)='Matriz Objetivos x Projetos'!$B12,VLOOKUP('Matriz Objetivos x Projetos'!F$10,'Quadro Geral'!$C$5:$E$25,5,FALSE)='Matriz Objetivos x Projetos'!$B12),"S","")),"")</f>
        <v/>
      </c>
      <c r="G12" s="18" t="str">
        <f>IFERROR(IF(VLOOKUP(G$10,'Quadro Geral'!$C$5:$E$36,3,FALSE)='Matriz Objetivos x Projetos'!$B12,"P",IF(OR(VLOOKUP('Matriz Objetivos x Projetos'!G$10,'Quadro Geral'!$C$5:$E$36,4,FALSE)='Matriz Objetivos x Projetos'!$B12,VLOOKUP('Matriz Objetivos x Projetos'!G$10,'Quadro Geral'!$C$5:$E$25,5,FALSE)='Matriz Objetivos x Projetos'!$B12),"S","")),"")</f>
        <v/>
      </c>
      <c r="H12" s="18" t="str">
        <f>IFERROR(IF(VLOOKUP(H$10,'Quadro Geral'!$C$5:$E$36,3,FALSE)='Matriz Objetivos x Projetos'!$B12,"P",IF(OR(VLOOKUP('Matriz Objetivos x Projetos'!H$10,'Quadro Geral'!$C$5:$E$36,4,FALSE)='Matriz Objetivos x Projetos'!$B12,VLOOKUP('Matriz Objetivos x Projetos'!H$10,'Quadro Geral'!$C$5:$E$25,5,FALSE)='Matriz Objetivos x Projetos'!$B12),"S","")),"")</f>
        <v/>
      </c>
      <c r="I12" s="18" t="str">
        <f>IFERROR(IF(VLOOKUP(I$10,'Quadro Geral'!$C$5:$E$36,3,FALSE)='Matriz Objetivos x Projetos'!$B12,"P",IF(OR(VLOOKUP('Matriz Objetivos x Projetos'!I$10,'Quadro Geral'!$C$5:$E$36,4,FALSE)='Matriz Objetivos x Projetos'!$B12,VLOOKUP('Matriz Objetivos x Projetos'!I$10,'Quadro Geral'!$C$5:$E$25,5,FALSE)='Matriz Objetivos x Projetos'!$B12),"S","")),"")</f>
        <v/>
      </c>
      <c r="J12" s="18" t="str">
        <f>IFERROR(IF(VLOOKUP(J$10,'Quadro Geral'!$C$5:$E$36,3,FALSE)='Matriz Objetivos x Projetos'!$B12,"P",IF(OR(VLOOKUP('Matriz Objetivos x Projetos'!J$10,'Quadro Geral'!$C$5:$E$36,4,FALSE)='Matriz Objetivos x Projetos'!$B12,VLOOKUP('Matriz Objetivos x Projetos'!J$10,'Quadro Geral'!$C$5:$E$25,5,FALSE)='Matriz Objetivos x Projetos'!$B12),"S","")),"")</f>
        <v/>
      </c>
      <c r="K12" s="18" t="str">
        <f>IFERROR(IF(VLOOKUP(K$10,'Quadro Geral'!$C$5:$E$36,3,FALSE)='Matriz Objetivos x Projetos'!$B12,"P",IF(OR(VLOOKUP('Matriz Objetivos x Projetos'!K$10,'Quadro Geral'!$C$5:$E$36,4,FALSE)='Matriz Objetivos x Projetos'!$B12,VLOOKUP('Matriz Objetivos x Projetos'!K$10,'Quadro Geral'!$C$5:$E$25,5,FALSE)='Matriz Objetivos x Projetos'!$B12),"S","")),"")</f>
        <v/>
      </c>
      <c r="L12" s="18" t="str">
        <f>IFERROR(IF(VLOOKUP(L$10,'Quadro Geral'!$C$5:$E$36,3,FALSE)='Matriz Objetivos x Projetos'!$B12,"P",IF(OR(VLOOKUP('Matriz Objetivos x Projetos'!L$10,'Quadro Geral'!$C$5:$E$36,4,FALSE)='Matriz Objetivos x Projetos'!$B12,VLOOKUP('Matriz Objetivos x Projetos'!L$10,'Quadro Geral'!$C$5:$E$25,5,FALSE)='Matriz Objetivos x Projetos'!$B12),"S","")),"")</f>
        <v/>
      </c>
      <c r="M12" s="18" t="str">
        <f>IFERROR(IF(VLOOKUP(M$10,'Quadro Geral'!$C$5:$E$36,3,FALSE)='Matriz Objetivos x Projetos'!$B12,"P",IF(OR(VLOOKUP('Matriz Objetivos x Projetos'!M$10,'Quadro Geral'!$C$5:$E$36,4,FALSE)='Matriz Objetivos x Projetos'!$B12,VLOOKUP('Matriz Objetivos x Projetos'!M$10,'Quadro Geral'!$C$5:$E$25,5,FALSE)='Matriz Objetivos x Projetos'!$B12),"S","")),"")</f>
        <v/>
      </c>
      <c r="N12" s="18" t="str">
        <f>IFERROR(IF(VLOOKUP(N$10,'Quadro Geral'!$C$5:$E$36,3,FALSE)='Matriz Objetivos x Projetos'!$B12,"P",IF(OR(VLOOKUP('Matriz Objetivos x Projetos'!N$10,'Quadro Geral'!$C$5:$E$36,4,FALSE)='Matriz Objetivos x Projetos'!$B12,VLOOKUP('Matriz Objetivos x Projetos'!N$10,'Quadro Geral'!$C$5:$E$25,5,FALSE)='Matriz Objetivos x Projetos'!$B12),"S","")),"")</f>
        <v/>
      </c>
      <c r="O12" s="18" t="str">
        <f>IFERROR(IF(VLOOKUP(O$10,'Quadro Geral'!$C$5:$E$36,3,FALSE)='Matriz Objetivos x Projetos'!$B12,"P",IF(OR(VLOOKUP('Matriz Objetivos x Projetos'!O$10,'Quadro Geral'!$C$5:$E$36,4,FALSE)='Matriz Objetivos x Projetos'!$B12,VLOOKUP('Matriz Objetivos x Projetos'!O$10,'Quadro Geral'!$C$5:$E$25,5,FALSE)='Matriz Objetivos x Projetos'!$B12),"S","")),"")</f>
        <v/>
      </c>
      <c r="P12" s="18" t="str">
        <f>IFERROR(IF(VLOOKUP(P$10,'Quadro Geral'!$C$5:$E$36,3,FALSE)='Matriz Objetivos x Projetos'!$B12,"P",IF(OR(VLOOKUP('Matriz Objetivos x Projetos'!P$10,'Quadro Geral'!$C$5:$E$36,4,FALSE)='Matriz Objetivos x Projetos'!$B12,VLOOKUP('Matriz Objetivos x Projetos'!P$10,'Quadro Geral'!$C$5:$E$25,5,FALSE)='Matriz Objetivos x Projetos'!$B12),"S","")),"")</f>
        <v/>
      </c>
      <c r="Q12" s="18" t="str">
        <f>IFERROR(IF(VLOOKUP(Q$10,'Quadro Geral'!$C$5:$E$36,3,FALSE)='Matriz Objetivos x Projetos'!$B12,"P",IF(OR(VLOOKUP('Matriz Objetivos x Projetos'!Q$10,'Quadro Geral'!$C$5:$E$36,4,FALSE)='Matriz Objetivos x Projetos'!$B12,VLOOKUP('Matriz Objetivos x Projetos'!Q$10,'Quadro Geral'!$C$5:$E$25,5,FALSE)='Matriz Objetivos x Projetos'!$B12),"S","")),"")</f>
        <v/>
      </c>
      <c r="R12" s="18" t="str">
        <f>IFERROR(IF(VLOOKUP(R$10,'Quadro Geral'!$C$5:$E$36,3,FALSE)='Matriz Objetivos x Projetos'!$B12,"P",IF(OR(VLOOKUP('Matriz Objetivos x Projetos'!R$10,'Quadro Geral'!$C$5:$E$36,4,FALSE)='Matriz Objetivos x Projetos'!$B12,VLOOKUP('Matriz Objetivos x Projetos'!R$10,'Quadro Geral'!$C$5:$E$25,5,FALSE)='Matriz Objetivos x Projetos'!$B12),"S","")),"")</f>
        <v/>
      </c>
      <c r="S12" s="18" t="str">
        <f>IFERROR(IF(VLOOKUP(S$10,'Quadro Geral'!$C$5:$E$36,3,FALSE)='Matriz Objetivos x Projetos'!$B12,"P",IF(OR(VLOOKUP('Matriz Objetivos x Projetos'!S$10,'Quadro Geral'!$C$5:$E$36,4,FALSE)='Matriz Objetivos x Projetos'!$B12,VLOOKUP('Matriz Objetivos x Projetos'!S$10,'Quadro Geral'!$C$5:$E$25,5,FALSE)='Matriz Objetivos x Projetos'!$B12),"S","")),"")</f>
        <v/>
      </c>
      <c r="T12" s="18" t="str">
        <f>IFERROR(IF(VLOOKUP(T$10,'Quadro Geral'!$C$5:$E$36,3,FALSE)='Matriz Objetivos x Projetos'!$B12,"P",IF(OR(VLOOKUP('Matriz Objetivos x Projetos'!T$10,'Quadro Geral'!$C$5:$E$36,4,FALSE)='Matriz Objetivos x Projetos'!$B12,VLOOKUP('Matriz Objetivos x Projetos'!T$10,'Quadro Geral'!$C$5:$E$25,5,FALSE)='Matriz Objetivos x Projetos'!$B12),"S","")),"")</f>
        <v/>
      </c>
      <c r="U12" s="18" t="str">
        <f>IFERROR(IF(VLOOKUP(U$10,'Quadro Geral'!$C$5:$E$36,3,FALSE)='Matriz Objetivos x Projetos'!$B12,"P",IF(OR(VLOOKUP('Matriz Objetivos x Projetos'!U$10,'Quadro Geral'!$C$5:$E$36,4,FALSE)='Matriz Objetivos x Projetos'!$B12,VLOOKUP('Matriz Objetivos x Projetos'!U$10,'Quadro Geral'!$C$5:$E$25,5,FALSE)='Matriz Objetivos x Projetos'!$B12),"S","")),"")</f>
        <v/>
      </c>
      <c r="V12" s="18" t="str">
        <f>IFERROR(IF(VLOOKUP(V$10,'Quadro Geral'!$C$5:$E$36,3,FALSE)='Matriz Objetivos x Projetos'!$B12,"P",IF(OR(VLOOKUP('Matriz Objetivos x Projetos'!V$10,'Quadro Geral'!$C$5:$E$36,4,FALSE)='Matriz Objetivos x Projetos'!$B12,VLOOKUP('Matriz Objetivos x Projetos'!V$10,'Quadro Geral'!$C$5:$E$25,5,FALSE)='Matriz Objetivos x Projetos'!$B12),"S","")),"")</f>
        <v/>
      </c>
      <c r="W12" s="18" t="str">
        <f>IFERROR(IF(VLOOKUP(W$10,'Quadro Geral'!$C$5:$E$36,3,FALSE)='Matriz Objetivos x Projetos'!$B12,"P",IF(OR(VLOOKUP('Matriz Objetivos x Projetos'!W$10,'Quadro Geral'!$C$5:$E$36,4,FALSE)='Matriz Objetivos x Projetos'!$B12,VLOOKUP('Matriz Objetivos x Projetos'!W$10,'Quadro Geral'!$C$5:$E$25,5,FALSE)='Matriz Objetivos x Projetos'!$B12),"S","")),"")</f>
        <v/>
      </c>
      <c r="X12" s="16">
        <f t="shared" si="0"/>
        <v>0</v>
      </c>
      <c r="Y12" s="15" t="str">
        <f t="shared" ref="Y12:Y24" si="1">IF(A12="",Y11,A12)</f>
        <v>Processos Internos</v>
      </c>
    </row>
    <row r="13" spans="1:25" ht="63" customHeight="1" x14ac:dyDescent="0.25">
      <c r="A13" s="96"/>
      <c r="B13" s="59" t="s">
        <v>8</v>
      </c>
      <c r="C13" s="18" t="str">
        <f>IFERROR(IF(VLOOKUP(C$10,'Quadro Geral'!$C$5:$E$36,3,FALSE)='Matriz Objetivos x Projetos'!$B13,"P",IF(OR(VLOOKUP('Matriz Objetivos x Projetos'!C$10,'Quadro Geral'!$C$5:$E$36,4,FALSE)='Matriz Objetivos x Projetos'!$B13,VLOOKUP('Matriz Objetivos x Projetos'!C$10,'Quadro Geral'!$C$5:$E$25,5,FALSE)='Matriz Objetivos x Projetos'!$B13),"S","")),"")</f>
        <v/>
      </c>
      <c r="D13" s="18" t="str">
        <f>IFERROR(IF(VLOOKUP(D$10,'Quadro Geral'!$C$5:$E$36,3,FALSE)='Matriz Objetivos x Projetos'!$B13,"P",IF(OR(VLOOKUP('Matriz Objetivos x Projetos'!D$10,'Quadro Geral'!$C$5:$E$36,4,FALSE)='Matriz Objetivos x Projetos'!$B13,VLOOKUP('Matriz Objetivos x Projetos'!D$10,'Quadro Geral'!$C$5:$E$25,5,FALSE)='Matriz Objetivos x Projetos'!$B13),"S","")),"")</f>
        <v/>
      </c>
      <c r="E13" s="18" t="str">
        <f>IFERROR(IF(VLOOKUP(E$10,'Quadro Geral'!$C$5:$E$36,3,FALSE)='Matriz Objetivos x Projetos'!$B13,"P",IF(OR(VLOOKUP('Matriz Objetivos x Projetos'!E$10,'Quadro Geral'!$C$5:$E$36,4,FALSE)='Matriz Objetivos x Projetos'!$B13,VLOOKUP('Matriz Objetivos x Projetos'!E$10,'Quadro Geral'!$C$5:$E$25,5,FALSE)='Matriz Objetivos x Projetos'!$B13),"S","")),"")</f>
        <v/>
      </c>
      <c r="F13" s="18" t="str">
        <f>IFERROR(IF(VLOOKUP(F$10,'Quadro Geral'!$C$5:$E$36,3,FALSE)='Matriz Objetivos x Projetos'!$B13,"P",IF(OR(VLOOKUP('Matriz Objetivos x Projetos'!F$10,'Quadro Geral'!$C$5:$E$36,4,FALSE)='Matriz Objetivos x Projetos'!$B13,VLOOKUP('Matriz Objetivos x Projetos'!F$10,'Quadro Geral'!$C$5:$E$25,5,FALSE)='Matriz Objetivos x Projetos'!$B13),"S","")),"")</f>
        <v/>
      </c>
      <c r="G13" s="18" t="str">
        <f>IFERROR(IF(VLOOKUP(G$10,'Quadro Geral'!$C$5:$E$36,3,FALSE)='Matriz Objetivos x Projetos'!$B13,"P",IF(OR(VLOOKUP('Matriz Objetivos x Projetos'!G$10,'Quadro Geral'!$C$5:$E$36,4,FALSE)='Matriz Objetivos x Projetos'!$B13,VLOOKUP('Matriz Objetivos x Projetos'!G$10,'Quadro Geral'!$C$5:$E$25,5,FALSE)='Matriz Objetivos x Projetos'!$B13),"S","")),"")</f>
        <v/>
      </c>
      <c r="H13" s="18" t="str">
        <f>IFERROR(IF(VLOOKUP(H$10,'Quadro Geral'!$C$5:$E$36,3,FALSE)='Matriz Objetivos x Projetos'!$B13,"P",IF(OR(VLOOKUP('Matriz Objetivos x Projetos'!H$10,'Quadro Geral'!$C$5:$E$36,4,FALSE)='Matriz Objetivos x Projetos'!$B13,VLOOKUP('Matriz Objetivos x Projetos'!H$10,'Quadro Geral'!$C$5:$E$25,5,FALSE)='Matriz Objetivos x Projetos'!$B13),"S","")),"")</f>
        <v/>
      </c>
      <c r="I13" s="18" t="str">
        <f>IFERROR(IF(VLOOKUP(I$10,'Quadro Geral'!$C$5:$E$36,3,FALSE)='Matriz Objetivos x Projetos'!$B13,"P",IF(OR(VLOOKUP('Matriz Objetivos x Projetos'!I$10,'Quadro Geral'!$C$5:$E$36,4,FALSE)='Matriz Objetivos x Projetos'!$B13,VLOOKUP('Matriz Objetivos x Projetos'!I$10,'Quadro Geral'!$C$5:$E$25,5,FALSE)='Matriz Objetivos x Projetos'!$B13),"S","")),"")</f>
        <v/>
      </c>
      <c r="J13" s="18" t="str">
        <f>IFERROR(IF(VLOOKUP(J$10,'Quadro Geral'!$C$5:$E$36,3,FALSE)='Matriz Objetivos x Projetos'!$B13,"P",IF(OR(VLOOKUP('Matriz Objetivos x Projetos'!J$10,'Quadro Geral'!$C$5:$E$36,4,FALSE)='Matriz Objetivos x Projetos'!$B13,VLOOKUP('Matriz Objetivos x Projetos'!J$10,'Quadro Geral'!$C$5:$E$25,5,FALSE)='Matriz Objetivos x Projetos'!$B13),"S","")),"")</f>
        <v/>
      </c>
      <c r="K13" s="18" t="str">
        <f>IFERROR(IF(VLOOKUP(K$10,'Quadro Geral'!$C$5:$E$36,3,FALSE)='Matriz Objetivos x Projetos'!$B13,"P",IF(OR(VLOOKUP('Matriz Objetivos x Projetos'!K$10,'Quadro Geral'!$C$5:$E$36,4,FALSE)='Matriz Objetivos x Projetos'!$B13,VLOOKUP('Matriz Objetivos x Projetos'!K$10,'Quadro Geral'!$C$5:$E$25,5,FALSE)='Matriz Objetivos x Projetos'!$B13),"S","")),"")</f>
        <v/>
      </c>
      <c r="L13" s="18" t="str">
        <f>IFERROR(IF(VLOOKUP(L$10,'Quadro Geral'!$C$5:$E$36,3,FALSE)='Matriz Objetivos x Projetos'!$B13,"P",IF(OR(VLOOKUP('Matriz Objetivos x Projetos'!L$10,'Quadro Geral'!$C$5:$E$36,4,FALSE)='Matriz Objetivos x Projetos'!$B13,VLOOKUP('Matriz Objetivos x Projetos'!L$10,'Quadro Geral'!$C$5:$E$25,5,FALSE)='Matriz Objetivos x Projetos'!$B13),"S","")),"")</f>
        <v/>
      </c>
      <c r="M13" s="18" t="str">
        <f>IFERROR(IF(VLOOKUP(M$10,'Quadro Geral'!$C$5:$E$36,3,FALSE)='Matriz Objetivos x Projetos'!$B13,"P",IF(OR(VLOOKUP('Matriz Objetivos x Projetos'!M$10,'Quadro Geral'!$C$5:$E$36,4,FALSE)='Matriz Objetivos x Projetos'!$B13,VLOOKUP('Matriz Objetivos x Projetos'!M$10,'Quadro Geral'!$C$5:$E$25,5,FALSE)='Matriz Objetivos x Projetos'!$B13),"S","")),"")</f>
        <v/>
      </c>
      <c r="N13" s="18" t="str">
        <f>IFERROR(IF(VLOOKUP(N$10,'Quadro Geral'!$C$5:$E$36,3,FALSE)='Matriz Objetivos x Projetos'!$B13,"P",IF(OR(VLOOKUP('Matriz Objetivos x Projetos'!N$10,'Quadro Geral'!$C$5:$E$36,4,FALSE)='Matriz Objetivos x Projetos'!$B13,VLOOKUP('Matriz Objetivos x Projetos'!N$10,'Quadro Geral'!$C$5:$E$25,5,FALSE)='Matriz Objetivos x Projetos'!$B13),"S","")),"")</f>
        <v/>
      </c>
      <c r="O13" s="18" t="str">
        <f>IFERROR(IF(VLOOKUP(O$10,'Quadro Geral'!$C$5:$E$36,3,FALSE)='Matriz Objetivos x Projetos'!$B13,"P",IF(OR(VLOOKUP('Matriz Objetivos x Projetos'!O$10,'Quadro Geral'!$C$5:$E$36,4,FALSE)='Matriz Objetivos x Projetos'!$B13,VLOOKUP('Matriz Objetivos x Projetos'!O$10,'Quadro Geral'!$C$5:$E$25,5,FALSE)='Matriz Objetivos x Projetos'!$B13),"S","")),"")</f>
        <v/>
      </c>
      <c r="P13" s="18" t="str">
        <f>IFERROR(IF(VLOOKUP(P$10,'Quadro Geral'!$C$5:$E$36,3,FALSE)='Matriz Objetivos x Projetos'!$B13,"P",IF(OR(VLOOKUP('Matriz Objetivos x Projetos'!P$10,'Quadro Geral'!$C$5:$E$36,4,FALSE)='Matriz Objetivos x Projetos'!$B13,VLOOKUP('Matriz Objetivos x Projetos'!P$10,'Quadro Geral'!$C$5:$E$25,5,FALSE)='Matriz Objetivos x Projetos'!$B13),"S","")),"")</f>
        <v/>
      </c>
      <c r="Q13" s="18" t="str">
        <f>IFERROR(IF(VLOOKUP(Q$10,'Quadro Geral'!$C$5:$E$36,3,FALSE)='Matriz Objetivos x Projetos'!$B13,"P",IF(OR(VLOOKUP('Matriz Objetivos x Projetos'!Q$10,'Quadro Geral'!$C$5:$E$36,4,FALSE)='Matriz Objetivos x Projetos'!$B13,VLOOKUP('Matriz Objetivos x Projetos'!Q$10,'Quadro Geral'!$C$5:$E$25,5,FALSE)='Matriz Objetivos x Projetos'!$B13),"S","")),"")</f>
        <v/>
      </c>
      <c r="R13" s="18" t="str">
        <f>IFERROR(IF(VLOOKUP(R$10,'Quadro Geral'!$C$5:$E$36,3,FALSE)='Matriz Objetivos x Projetos'!$B13,"P",IF(OR(VLOOKUP('Matriz Objetivos x Projetos'!R$10,'Quadro Geral'!$C$5:$E$36,4,FALSE)='Matriz Objetivos x Projetos'!$B13,VLOOKUP('Matriz Objetivos x Projetos'!R$10,'Quadro Geral'!$C$5:$E$25,5,FALSE)='Matriz Objetivos x Projetos'!$B13),"S","")),"")</f>
        <v/>
      </c>
      <c r="S13" s="18" t="str">
        <f>IFERROR(IF(VLOOKUP(S$10,'Quadro Geral'!$C$5:$E$36,3,FALSE)='Matriz Objetivos x Projetos'!$B13,"P",IF(OR(VLOOKUP('Matriz Objetivos x Projetos'!S$10,'Quadro Geral'!$C$5:$E$36,4,FALSE)='Matriz Objetivos x Projetos'!$B13,VLOOKUP('Matriz Objetivos x Projetos'!S$10,'Quadro Geral'!$C$5:$E$25,5,FALSE)='Matriz Objetivos x Projetos'!$B13),"S","")),"")</f>
        <v/>
      </c>
      <c r="T13" s="18" t="str">
        <f>IFERROR(IF(VLOOKUP(T$10,'Quadro Geral'!$C$5:$E$36,3,FALSE)='Matriz Objetivos x Projetos'!$B13,"P",IF(OR(VLOOKUP('Matriz Objetivos x Projetos'!T$10,'Quadro Geral'!$C$5:$E$36,4,FALSE)='Matriz Objetivos x Projetos'!$B13,VLOOKUP('Matriz Objetivos x Projetos'!T$10,'Quadro Geral'!$C$5:$E$25,5,FALSE)='Matriz Objetivos x Projetos'!$B13),"S","")),"")</f>
        <v/>
      </c>
      <c r="U13" s="18" t="str">
        <f>IFERROR(IF(VLOOKUP(U$10,'Quadro Geral'!$C$5:$E$36,3,FALSE)='Matriz Objetivos x Projetos'!$B13,"P",IF(OR(VLOOKUP('Matriz Objetivos x Projetos'!U$10,'Quadro Geral'!$C$5:$E$36,4,FALSE)='Matriz Objetivos x Projetos'!$B13,VLOOKUP('Matriz Objetivos x Projetos'!U$10,'Quadro Geral'!$C$5:$E$25,5,FALSE)='Matriz Objetivos x Projetos'!$B13),"S","")),"")</f>
        <v/>
      </c>
      <c r="V13" s="18" t="str">
        <f>IFERROR(IF(VLOOKUP(V$10,'Quadro Geral'!$C$5:$E$36,3,FALSE)='Matriz Objetivos x Projetos'!$B13,"P",IF(OR(VLOOKUP('Matriz Objetivos x Projetos'!V$10,'Quadro Geral'!$C$5:$E$36,4,FALSE)='Matriz Objetivos x Projetos'!$B13,VLOOKUP('Matriz Objetivos x Projetos'!V$10,'Quadro Geral'!$C$5:$E$25,5,FALSE)='Matriz Objetivos x Projetos'!$B13),"S","")),"")</f>
        <v/>
      </c>
      <c r="W13" s="18" t="str">
        <f>IFERROR(IF(VLOOKUP(W$10,'Quadro Geral'!$C$5:$E$36,3,FALSE)='Matriz Objetivos x Projetos'!$B13,"P",IF(OR(VLOOKUP('Matriz Objetivos x Projetos'!W$10,'Quadro Geral'!$C$5:$E$36,4,FALSE)='Matriz Objetivos x Projetos'!$B13,VLOOKUP('Matriz Objetivos x Projetos'!W$10,'Quadro Geral'!$C$5:$E$25,5,FALSE)='Matriz Objetivos x Projetos'!$B13),"S","")),"")</f>
        <v/>
      </c>
      <c r="X13" s="16">
        <f t="shared" si="0"/>
        <v>0</v>
      </c>
      <c r="Y13" s="15" t="str">
        <f t="shared" si="1"/>
        <v>Processos Internos</v>
      </c>
    </row>
    <row r="14" spans="1:25" ht="63" customHeight="1" x14ac:dyDescent="0.25">
      <c r="A14" s="96"/>
      <c r="B14" s="59" t="s">
        <v>9</v>
      </c>
      <c r="C14" s="18" t="str">
        <f>IFERROR(IF(VLOOKUP(C$10,'Quadro Geral'!$C$5:$E$36,3,FALSE)='Matriz Objetivos x Projetos'!$B14,"P",IF(OR(VLOOKUP('Matriz Objetivos x Projetos'!C$10,'Quadro Geral'!$C$5:$E$36,4,FALSE)='Matriz Objetivos x Projetos'!$B14,VLOOKUP('Matriz Objetivos x Projetos'!C$10,'Quadro Geral'!$C$5:$E$25,5,FALSE)='Matriz Objetivos x Projetos'!$B14),"S","")),"")</f>
        <v/>
      </c>
      <c r="D14" s="18" t="str">
        <f>IFERROR(IF(VLOOKUP(D$10,'Quadro Geral'!$C$5:$E$36,3,FALSE)='Matriz Objetivos x Projetos'!$B14,"P",IF(OR(VLOOKUP('Matriz Objetivos x Projetos'!D$10,'Quadro Geral'!$C$5:$E$36,4,FALSE)='Matriz Objetivos x Projetos'!$B14,VLOOKUP('Matriz Objetivos x Projetos'!D$10,'Quadro Geral'!$C$5:$E$25,5,FALSE)='Matriz Objetivos x Projetos'!$B14),"S","")),"")</f>
        <v/>
      </c>
      <c r="E14" s="18" t="str">
        <f>IFERROR(IF(VLOOKUP(E$10,'Quadro Geral'!$C$5:$E$36,3,FALSE)='Matriz Objetivos x Projetos'!$B14,"P",IF(OR(VLOOKUP('Matriz Objetivos x Projetos'!E$10,'Quadro Geral'!$C$5:$E$36,4,FALSE)='Matriz Objetivos x Projetos'!$B14,VLOOKUP('Matriz Objetivos x Projetos'!E$10,'Quadro Geral'!$C$5:$E$25,5,FALSE)='Matriz Objetivos x Projetos'!$B14),"S","")),"")</f>
        <v/>
      </c>
      <c r="F14" s="18" t="str">
        <f>IFERROR(IF(VLOOKUP(F$10,'Quadro Geral'!$C$5:$E$36,3,FALSE)='Matriz Objetivos x Projetos'!$B14,"P",IF(OR(VLOOKUP('Matriz Objetivos x Projetos'!F$10,'Quadro Geral'!$C$5:$E$36,4,FALSE)='Matriz Objetivos x Projetos'!$B14,VLOOKUP('Matriz Objetivos x Projetos'!F$10,'Quadro Geral'!$C$5:$E$25,5,FALSE)='Matriz Objetivos x Projetos'!$B14),"S","")),"")</f>
        <v/>
      </c>
      <c r="G14" s="18" t="str">
        <f>IFERROR(IF(VLOOKUP(G$10,'Quadro Geral'!$C$5:$E$36,3,FALSE)='Matriz Objetivos x Projetos'!$B14,"P",IF(OR(VLOOKUP('Matriz Objetivos x Projetos'!G$10,'Quadro Geral'!$C$5:$E$36,4,FALSE)='Matriz Objetivos x Projetos'!$B14,VLOOKUP('Matriz Objetivos x Projetos'!G$10,'Quadro Geral'!$C$5:$E$25,5,FALSE)='Matriz Objetivos x Projetos'!$B14),"S","")),"")</f>
        <v/>
      </c>
      <c r="H14" s="18" t="str">
        <f>IFERROR(IF(VLOOKUP(H$10,'Quadro Geral'!$C$5:$E$36,3,FALSE)='Matriz Objetivos x Projetos'!$B14,"P",IF(OR(VLOOKUP('Matriz Objetivos x Projetos'!H$10,'Quadro Geral'!$C$5:$E$36,4,FALSE)='Matriz Objetivos x Projetos'!$B14,VLOOKUP('Matriz Objetivos x Projetos'!H$10,'Quadro Geral'!$C$5:$E$25,5,FALSE)='Matriz Objetivos x Projetos'!$B14),"S","")),"")</f>
        <v/>
      </c>
      <c r="I14" s="18" t="str">
        <f>IFERROR(IF(VLOOKUP(I$10,'Quadro Geral'!$C$5:$E$36,3,FALSE)='Matriz Objetivos x Projetos'!$B14,"P",IF(OR(VLOOKUP('Matriz Objetivos x Projetos'!I$10,'Quadro Geral'!$C$5:$E$36,4,FALSE)='Matriz Objetivos x Projetos'!$B14,VLOOKUP('Matriz Objetivos x Projetos'!I$10,'Quadro Geral'!$C$5:$E$25,5,FALSE)='Matriz Objetivos x Projetos'!$B14),"S","")),"")</f>
        <v/>
      </c>
      <c r="J14" s="18" t="str">
        <f>IFERROR(IF(VLOOKUP(J$10,'Quadro Geral'!$C$5:$E$36,3,FALSE)='Matriz Objetivos x Projetos'!$B14,"P",IF(OR(VLOOKUP('Matriz Objetivos x Projetos'!J$10,'Quadro Geral'!$C$5:$E$36,4,FALSE)='Matriz Objetivos x Projetos'!$B14,VLOOKUP('Matriz Objetivos x Projetos'!J$10,'Quadro Geral'!$C$5:$E$25,5,FALSE)='Matriz Objetivos x Projetos'!$B14),"S","")),"")</f>
        <v/>
      </c>
      <c r="K14" s="18" t="str">
        <f>IFERROR(IF(VLOOKUP(K$10,'Quadro Geral'!$C$5:$E$36,3,FALSE)='Matriz Objetivos x Projetos'!$B14,"P",IF(OR(VLOOKUP('Matriz Objetivos x Projetos'!K$10,'Quadro Geral'!$C$5:$E$36,4,FALSE)='Matriz Objetivos x Projetos'!$B14,VLOOKUP('Matriz Objetivos x Projetos'!K$10,'Quadro Geral'!$C$5:$E$25,5,FALSE)='Matriz Objetivos x Projetos'!$B14),"S","")),"")</f>
        <v/>
      </c>
      <c r="L14" s="18" t="str">
        <f>IFERROR(IF(VLOOKUP(L$10,'Quadro Geral'!$C$5:$E$36,3,FALSE)='Matriz Objetivos x Projetos'!$B14,"P",IF(OR(VLOOKUP('Matriz Objetivos x Projetos'!L$10,'Quadro Geral'!$C$5:$E$36,4,FALSE)='Matriz Objetivos x Projetos'!$B14,VLOOKUP('Matriz Objetivos x Projetos'!L$10,'Quadro Geral'!$C$5:$E$25,5,FALSE)='Matriz Objetivos x Projetos'!$B14),"S","")),"")</f>
        <v/>
      </c>
      <c r="M14" s="18" t="str">
        <f>IFERROR(IF(VLOOKUP(M$10,'Quadro Geral'!$C$5:$E$36,3,FALSE)='Matriz Objetivos x Projetos'!$B14,"P",IF(OR(VLOOKUP('Matriz Objetivos x Projetos'!M$10,'Quadro Geral'!$C$5:$E$36,4,FALSE)='Matriz Objetivos x Projetos'!$B14,VLOOKUP('Matriz Objetivos x Projetos'!M$10,'Quadro Geral'!$C$5:$E$25,5,FALSE)='Matriz Objetivos x Projetos'!$B14),"S","")),"")</f>
        <v/>
      </c>
      <c r="N14" s="18" t="str">
        <f>IFERROR(IF(VLOOKUP(N$10,'Quadro Geral'!$C$5:$E$36,3,FALSE)='Matriz Objetivos x Projetos'!$B14,"P",IF(OR(VLOOKUP('Matriz Objetivos x Projetos'!N$10,'Quadro Geral'!$C$5:$E$36,4,FALSE)='Matriz Objetivos x Projetos'!$B14,VLOOKUP('Matriz Objetivos x Projetos'!N$10,'Quadro Geral'!$C$5:$E$25,5,FALSE)='Matriz Objetivos x Projetos'!$B14),"S","")),"")</f>
        <v/>
      </c>
      <c r="O14" s="18" t="str">
        <f>IFERROR(IF(VLOOKUP(O$10,'Quadro Geral'!$C$5:$E$36,3,FALSE)='Matriz Objetivos x Projetos'!$B14,"P",IF(OR(VLOOKUP('Matriz Objetivos x Projetos'!O$10,'Quadro Geral'!$C$5:$E$36,4,FALSE)='Matriz Objetivos x Projetos'!$B14,VLOOKUP('Matriz Objetivos x Projetos'!O$10,'Quadro Geral'!$C$5:$E$25,5,FALSE)='Matriz Objetivos x Projetos'!$B14),"S","")),"")</f>
        <v/>
      </c>
      <c r="P14" s="18" t="str">
        <f>IFERROR(IF(VLOOKUP(P$10,'Quadro Geral'!$C$5:$E$36,3,FALSE)='Matriz Objetivos x Projetos'!$B14,"P",IF(OR(VLOOKUP('Matriz Objetivos x Projetos'!P$10,'Quadro Geral'!$C$5:$E$36,4,FALSE)='Matriz Objetivos x Projetos'!$B14,VLOOKUP('Matriz Objetivos x Projetos'!P$10,'Quadro Geral'!$C$5:$E$25,5,FALSE)='Matriz Objetivos x Projetos'!$B14),"S","")),"")</f>
        <v/>
      </c>
      <c r="Q14" s="18" t="str">
        <f>IFERROR(IF(VLOOKUP(Q$10,'Quadro Geral'!$C$5:$E$36,3,FALSE)='Matriz Objetivos x Projetos'!$B14,"P",IF(OR(VLOOKUP('Matriz Objetivos x Projetos'!Q$10,'Quadro Geral'!$C$5:$E$36,4,FALSE)='Matriz Objetivos x Projetos'!$B14,VLOOKUP('Matriz Objetivos x Projetos'!Q$10,'Quadro Geral'!$C$5:$E$25,5,FALSE)='Matriz Objetivos x Projetos'!$B14),"S","")),"")</f>
        <v/>
      </c>
      <c r="R14" s="18" t="str">
        <f>IFERROR(IF(VLOOKUP(R$10,'Quadro Geral'!$C$5:$E$36,3,FALSE)='Matriz Objetivos x Projetos'!$B14,"P",IF(OR(VLOOKUP('Matriz Objetivos x Projetos'!R$10,'Quadro Geral'!$C$5:$E$36,4,FALSE)='Matriz Objetivos x Projetos'!$B14,VLOOKUP('Matriz Objetivos x Projetos'!R$10,'Quadro Geral'!$C$5:$E$25,5,FALSE)='Matriz Objetivos x Projetos'!$B14),"S","")),"")</f>
        <v/>
      </c>
      <c r="S14" s="18" t="str">
        <f>IFERROR(IF(VLOOKUP(S$10,'Quadro Geral'!$C$5:$E$36,3,FALSE)='Matriz Objetivos x Projetos'!$B14,"P",IF(OR(VLOOKUP('Matriz Objetivos x Projetos'!S$10,'Quadro Geral'!$C$5:$E$36,4,FALSE)='Matriz Objetivos x Projetos'!$B14,VLOOKUP('Matriz Objetivos x Projetos'!S$10,'Quadro Geral'!$C$5:$E$25,5,FALSE)='Matriz Objetivos x Projetos'!$B14),"S","")),"")</f>
        <v/>
      </c>
      <c r="T14" s="18" t="str">
        <f>IFERROR(IF(VLOOKUP(T$10,'Quadro Geral'!$C$5:$E$36,3,FALSE)='Matriz Objetivos x Projetos'!$B14,"P",IF(OR(VLOOKUP('Matriz Objetivos x Projetos'!T$10,'Quadro Geral'!$C$5:$E$36,4,FALSE)='Matriz Objetivos x Projetos'!$B14,VLOOKUP('Matriz Objetivos x Projetos'!T$10,'Quadro Geral'!$C$5:$E$25,5,FALSE)='Matriz Objetivos x Projetos'!$B14),"S","")),"")</f>
        <v/>
      </c>
      <c r="U14" s="18" t="str">
        <f>IFERROR(IF(VLOOKUP(U$10,'Quadro Geral'!$C$5:$E$36,3,FALSE)='Matriz Objetivos x Projetos'!$B14,"P",IF(OR(VLOOKUP('Matriz Objetivos x Projetos'!U$10,'Quadro Geral'!$C$5:$E$36,4,FALSE)='Matriz Objetivos x Projetos'!$B14,VLOOKUP('Matriz Objetivos x Projetos'!U$10,'Quadro Geral'!$C$5:$E$25,5,FALSE)='Matriz Objetivos x Projetos'!$B14),"S","")),"")</f>
        <v/>
      </c>
      <c r="V14" s="18" t="str">
        <f>IFERROR(IF(VLOOKUP(V$10,'Quadro Geral'!$C$5:$E$36,3,FALSE)='Matriz Objetivos x Projetos'!$B14,"P",IF(OR(VLOOKUP('Matriz Objetivos x Projetos'!V$10,'Quadro Geral'!$C$5:$E$36,4,FALSE)='Matriz Objetivos x Projetos'!$B14,VLOOKUP('Matriz Objetivos x Projetos'!V$10,'Quadro Geral'!$C$5:$E$25,5,FALSE)='Matriz Objetivos x Projetos'!$B14),"S","")),"")</f>
        <v/>
      </c>
      <c r="W14" s="18" t="str">
        <f>IFERROR(IF(VLOOKUP(W$10,'Quadro Geral'!$C$5:$E$36,3,FALSE)='Matriz Objetivos x Projetos'!$B14,"P",IF(OR(VLOOKUP('Matriz Objetivos x Projetos'!W$10,'Quadro Geral'!$C$5:$E$36,4,FALSE)='Matriz Objetivos x Projetos'!$B14,VLOOKUP('Matriz Objetivos x Projetos'!W$10,'Quadro Geral'!$C$5:$E$25,5,FALSE)='Matriz Objetivos x Projetos'!$B14),"S","")),"")</f>
        <v/>
      </c>
      <c r="X14" s="16">
        <f t="shared" si="0"/>
        <v>0</v>
      </c>
      <c r="Y14" s="15" t="str">
        <f t="shared" si="1"/>
        <v>Processos Internos</v>
      </c>
    </row>
    <row r="15" spans="1:25" ht="63" customHeight="1" x14ac:dyDescent="0.25">
      <c r="A15" s="96"/>
      <c r="B15" s="59" t="s">
        <v>10</v>
      </c>
      <c r="C15" s="18" t="str">
        <f>IFERROR(IF(VLOOKUP(C$10,'Quadro Geral'!$C$5:$E$36,3,FALSE)='Matriz Objetivos x Projetos'!$B15,"P",IF(OR(VLOOKUP('Matriz Objetivos x Projetos'!C$10,'Quadro Geral'!$C$5:$E$36,4,FALSE)='Matriz Objetivos x Projetos'!$B15,VLOOKUP('Matriz Objetivos x Projetos'!C$10,'Quadro Geral'!$C$5:$E$25,5,FALSE)='Matriz Objetivos x Projetos'!$B15),"S","")),"")</f>
        <v/>
      </c>
      <c r="D15" s="18" t="str">
        <f>IFERROR(IF(VLOOKUP(D$10,'Quadro Geral'!$C$5:$E$36,3,FALSE)='Matriz Objetivos x Projetos'!$B15,"P",IF(OR(VLOOKUP('Matriz Objetivos x Projetos'!D$10,'Quadro Geral'!$C$5:$E$36,4,FALSE)='Matriz Objetivos x Projetos'!$B15,VLOOKUP('Matriz Objetivos x Projetos'!D$10,'Quadro Geral'!$C$5:$E$25,5,FALSE)='Matriz Objetivos x Projetos'!$B15),"S","")),"")</f>
        <v/>
      </c>
      <c r="E15" s="18" t="str">
        <f>IFERROR(IF(VLOOKUP(E$10,'Quadro Geral'!$C$5:$E$36,3,FALSE)='Matriz Objetivos x Projetos'!$B15,"P",IF(OR(VLOOKUP('Matriz Objetivos x Projetos'!E$10,'Quadro Geral'!$C$5:$E$36,4,FALSE)='Matriz Objetivos x Projetos'!$B15,VLOOKUP('Matriz Objetivos x Projetos'!E$10,'Quadro Geral'!$C$5:$E$25,5,FALSE)='Matriz Objetivos x Projetos'!$B15),"S","")),"")</f>
        <v/>
      </c>
      <c r="F15" s="18" t="str">
        <f>IFERROR(IF(VLOOKUP(F$10,'Quadro Geral'!$C$5:$E$36,3,FALSE)='Matriz Objetivos x Projetos'!$B15,"P",IF(OR(VLOOKUP('Matriz Objetivos x Projetos'!F$10,'Quadro Geral'!$C$5:$E$36,4,FALSE)='Matriz Objetivos x Projetos'!$B15,VLOOKUP('Matriz Objetivos x Projetos'!F$10,'Quadro Geral'!$C$5:$E$25,5,FALSE)='Matriz Objetivos x Projetos'!$B15),"S","")),"")</f>
        <v/>
      </c>
      <c r="G15" s="18" t="str">
        <f>IFERROR(IF(VLOOKUP(G$10,'Quadro Geral'!$C$5:$E$36,3,FALSE)='Matriz Objetivos x Projetos'!$B15,"P",IF(OR(VLOOKUP('Matriz Objetivos x Projetos'!G$10,'Quadro Geral'!$C$5:$E$36,4,FALSE)='Matriz Objetivos x Projetos'!$B15,VLOOKUP('Matriz Objetivos x Projetos'!G$10,'Quadro Geral'!$C$5:$E$25,5,FALSE)='Matriz Objetivos x Projetos'!$B15),"S","")),"")</f>
        <v/>
      </c>
      <c r="H15" s="18" t="str">
        <f>IFERROR(IF(VLOOKUP(H$10,'Quadro Geral'!$C$5:$E$36,3,FALSE)='Matriz Objetivos x Projetos'!$B15,"P",IF(OR(VLOOKUP('Matriz Objetivos x Projetos'!H$10,'Quadro Geral'!$C$5:$E$36,4,FALSE)='Matriz Objetivos x Projetos'!$B15,VLOOKUP('Matriz Objetivos x Projetos'!H$10,'Quadro Geral'!$C$5:$E$25,5,FALSE)='Matriz Objetivos x Projetos'!$B15),"S","")),"")</f>
        <v/>
      </c>
      <c r="I15" s="18" t="str">
        <f>IFERROR(IF(VLOOKUP(I$10,'Quadro Geral'!$C$5:$E$36,3,FALSE)='Matriz Objetivos x Projetos'!$B15,"P",IF(OR(VLOOKUP('Matriz Objetivos x Projetos'!I$10,'Quadro Geral'!$C$5:$E$36,4,FALSE)='Matriz Objetivos x Projetos'!$B15,VLOOKUP('Matriz Objetivos x Projetos'!I$10,'Quadro Geral'!$C$5:$E$25,5,FALSE)='Matriz Objetivos x Projetos'!$B15),"S","")),"")</f>
        <v/>
      </c>
      <c r="J15" s="18" t="str">
        <f>IFERROR(IF(VLOOKUP(J$10,'Quadro Geral'!$C$5:$E$36,3,FALSE)='Matriz Objetivos x Projetos'!$B15,"P",IF(OR(VLOOKUP('Matriz Objetivos x Projetos'!J$10,'Quadro Geral'!$C$5:$E$36,4,FALSE)='Matriz Objetivos x Projetos'!$B15,VLOOKUP('Matriz Objetivos x Projetos'!J$10,'Quadro Geral'!$C$5:$E$25,5,FALSE)='Matriz Objetivos x Projetos'!$B15),"S","")),"")</f>
        <v/>
      </c>
      <c r="K15" s="18" t="str">
        <f>IFERROR(IF(VLOOKUP(K$10,'Quadro Geral'!$C$5:$E$36,3,FALSE)='Matriz Objetivos x Projetos'!$B15,"P",IF(OR(VLOOKUP('Matriz Objetivos x Projetos'!K$10,'Quadro Geral'!$C$5:$E$36,4,FALSE)='Matriz Objetivos x Projetos'!$B15,VLOOKUP('Matriz Objetivos x Projetos'!K$10,'Quadro Geral'!$C$5:$E$25,5,FALSE)='Matriz Objetivos x Projetos'!$B15),"S","")),"")</f>
        <v/>
      </c>
      <c r="L15" s="18" t="str">
        <f>IFERROR(IF(VLOOKUP(L$10,'Quadro Geral'!$C$5:$E$36,3,FALSE)='Matriz Objetivos x Projetos'!$B15,"P",IF(OR(VLOOKUP('Matriz Objetivos x Projetos'!L$10,'Quadro Geral'!$C$5:$E$36,4,FALSE)='Matriz Objetivos x Projetos'!$B15,VLOOKUP('Matriz Objetivos x Projetos'!L$10,'Quadro Geral'!$C$5:$E$25,5,FALSE)='Matriz Objetivos x Projetos'!$B15),"S","")),"")</f>
        <v/>
      </c>
      <c r="M15" s="18" t="str">
        <f>IFERROR(IF(VLOOKUP(M$10,'Quadro Geral'!$C$5:$E$36,3,FALSE)='Matriz Objetivos x Projetos'!$B15,"P",IF(OR(VLOOKUP('Matriz Objetivos x Projetos'!M$10,'Quadro Geral'!$C$5:$E$36,4,FALSE)='Matriz Objetivos x Projetos'!$B15,VLOOKUP('Matriz Objetivos x Projetos'!M$10,'Quadro Geral'!$C$5:$E$25,5,FALSE)='Matriz Objetivos x Projetos'!$B15),"S","")),"")</f>
        <v/>
      </c>
      <c r="N15" s="18" t="str">
        <f>IFERROR(IF(VLOOKUP(N$10,'Quadro Geral'!$C$5:$E$36,3,FALSE)='Matriz Objetivos x Projetos'!$B15,"P",IF(OR(VLOOKUP('Matriz Objetivos x Projetos'!N$10,'Quadro Geral'!$C$5:$E$36,4,FALSE)='Matriz Objetivos x Projetos'!$B15,VLOOKUP('Matriz Objetivos x Projetos'!N$10,'Quadro Geral'!$C$5:$E$25,5,FALSE)='Matriz Objetivos x Projetos'!$B15),"S","")),"")</f>
        <v/>
      </c>
      <c r="O15" s="18" t="str">
        <f>IFERROR(IF(VLOOKUP(O$10,'Quadro Geral'!$C$5:$E$36,3,FALSE)='Matriz Objetivos x Projetos'!$B15,"P",IF(OR(VLOOKUP('Matriz Objetivos x Projetos'!O$10,'Quadro Geral'!$C$5:$E$36,4,FALSE)='Matriz Objetivos x Projetos'!$B15,VLOOKUP('Matriz Objetivos x Projetos'!O$10,'Quadro Geral'!$C$5:$E$25,5,FALSE)='Matriz Objetivos x Projetos'!$B15),"S","")),"")</f>
        <v/>
      </c>
      <c r="P15" s="18" t="str">
        <f>IFERROR(IF(VLOOKUP(P$10,'Quadro Geral'!$C$5:$E$36,3,FALSE)='Matriz Objetivos x Projetos'!$B15,"P",IF(OR(VLOOKUP('Matriz Objetivos x Projetos'!P$10,'Quadro Geral'!$C$5:$E$36,4,FALSE)='Matriz Objetivos x Projetos'!$B15,VLOOKUP('Matriz Objetivos x Projetos'!P$10,'Quadro Geral'!$C$5:$E$25,5,FALSE)='Matriz Objetivos x Projetos'!$B15),"S","")),"")</f>
        <v/>
      </c>
      <c r="Q15" s="18" t="str">
        <f>IFERROR(IF(VLOOKUP(Q$10,'Quadro Geral'!$C$5:$E$36,3,FALSE)='Matriz Objetivos x Projetos'!$B15,"P",IF(OR(VLOOKUP('Matriz Objetivos x Projetos'!Q$10,'Quadro Geral'!$C$5:$E$36,4,FALSE)='Matriz Objetivos x Projetos'!$B15,VLOOKUP('Matriz Objetivos x Projetos'!Q$10,'Quadro Geral'!$C$5:$E$25,5,FALSE)='Matriz Objetivos x Projetos'!$B15),"S","")),"")</f>
        <v/>
      </c>
      <c r="R15" s="18" t="str">
        <f>IFERROR(IF(VLOOKUP(R$10,'Quadro Geral'!$C$5:$E$36,3,FALSE)='Matriz Objetivos x Projetos'!$B15,"P",IF(OR(VLOOKUP('Matriz Objetivos x Projetos'!R$10,'Quadro Geral'!$C$5:$E$36,4,FALSE)='Matriz Objetivos x Projetos'!$B15,VLOOKUP('Matriz Objetivos x Projetos'!R$10,'Quadro Geral'!$C$5:$E$25,5,FALSE)='Matriz Objetivos x Projetos'!$B15),"S","")),"")</f>
        <v/>
      </c>
      <c r="S15" s="18" t="str">
        <f>IFERROR(IF(VLOOKUP(S$10,'Quadro Geral'!$C$5:$E$36,3,FALSE)='Matriz Objetivos x Projetos'!$B15,"P",IF(OR(VLOOKUP('Matriz Objetivos x Projetos'!S$10,'Quadro Geral'!$C$5:$E$36,4,FALSE)='Matriz Objetivos x Projetos'!$B15,VLOOKUP('Matriz Objetivos x Projetos'!S$10,'Quadro Geral'!$C$5:$E$25,5,FALSE)='Matriz Objetivos x Projetos'!$B15),"S","")),"")</f>
        <v/>
      </c>
      <c r="T15" s="18" t="str">
        <f>IFERROR(IF(VLOOKUP(T$10,'Quadro Geral'!$C$5:$E$36,3,FALSE)='Matriz Objetivos x Projetos'!$B15,"P",IF(OR(VLOOKUP('Matriz Objetivos x Projetos'!T$10,'Quadro Geral'!$C$5:$E$36,4,FALSE)='Matriz Objetivos x Projetos'!$B15,VLOOKUP('Matriz Objetivos x Projetos'!T$10,'Quadro Geral'!$C$5:$E$25,5,FALSE)='Matriz Objetivos x Projetos'!$B15),"S","")),"")</f>
        <v/>
      </c>
      <c r="U15" s="18" t="str">
        <f>IFERROR(IF(VLOOKUP(U$10,'Quadro Geral'!$C$5:$E$36,3,FALSE)='Matriz Objetivos x Projetos'!$B15,"P",IF(OR(VLOOKUP('Matriz Objetivos x Projetos'!U$10,'Quadro Geral'!$C$5:$E$36,4,FALSE)='Matriz Objetivos x Projetos'!$B15,VLOOKUP('Matriz Objetivos x Projetos'!U$10,'Quadro Geral'!$C$5:$E$25,5,FALSE)='Matriz Objetivos x Projetos'!$B15),"S","")),"")</f>
        <v/>
      </c>
      <c r="V15" s="18" t="str">
        <f>IFERROR(IF(VLOOKUP(V$10,'Quadro Geral'!$C$5:$E$36,3,FALSE)='Matriz Objetivos x Projetos'!$B15,"P",IF(OR(VLOOKUP('Matriz Objetivos x Projetos'!V$10,'Quadro Geral'!$C$5:$E$36,4,FALSE)='Matriz Objetivos x Projetos'!$B15,VLOOKUP('Matriz Objetivos x Projetos'!V$10,'Quadro Geral'!$C$5:$E$25,5,FALSE)='Matriz Objetivos x Projetos'!$B15),"S","")),"")</f>
        <v/>
      </c>
      <c r="W15" s="18" t="str">
        <f>IFERROR(IF(VLOOKUP(W$10,'Quadro Geral'!$C$5:$E$36,3,FALSE)='Matriz Objetivos x Projetos'!$B15,"P",IF(OR(VLOOKUP('Matriz Objetivos x Projetos'!W$10,'Quadro Geral'!$C$5:$E$36,4,FALSE)='Matriz Objetivos x Projetos'!$B15,VLOOKUP('Matriz Objetivos x Projetos'!W$10,'Quadro Geral'!$C$5:$E$25,5,FALSE)='Matriz Objetivos x Projetos'!$B15),"S","")),"")</f>
        <v/>
      </c>
      <c r="X15" s="16">
        <f t="shared" si="0"/>
        <v>0</v>
      </c>
      <c r="Y15" s="15" t="str">
        <f t="shared" si="1"/>
        <v>Processos Internos</v>
      </c>
    </row>
    <row r="16" spans="1:25" ht="63" customHeight="1" x14ac:dyDescent="0.25">
      <c r="A16" s="96"/>
      <c r="B16" s="59" t="s">
        <v>11</v>
      </c>
      <c r="C16" s="18" t="str">
        <f>IFERROR(IF(VLOOKUP(C$10,'Quadro Geral'!$C$5:$E$36,3,FALSE)='Matriz Objetivos x Projetos'!$B16,"P",IF(OR(VLOOKUP('Matriz Objetivos x Projetos'!C$10,'Quadro Geral'!$C$5:$E$36,4,FALSE)='Matriz Objetivos x Projetos'!$B16,VLOOKUP('Matriz Objetivos x Projetos'!C$10,'Quadro Geral'!$C$5:$E$25,5,FALSE)='Matriz Objetivos x Projetos'!$B16),"S","")),"")</f>
        <v/>
      </c>
      <c r="D16" s="18" t="str">
        <f>IFERROR(IF(VLOOKUP(D$10,'Quadro Geral'!$C$5:$E$36,3,FALSE)='Matriz Objetivos x Projetos'!$B16,"P",IF(OR(VLOOKUP('Matriz Objetivos x Projetos'!D$10,'Quadro Geral'!$C$5:$E$36,4,FALSE)='Matriz Objetivos x Projetos'!$B16,VLOOKUP('Matriz Objetivos x Projetos'!D$10,'Quadro Geral'!$C$5:$E$25,5,FALSE)='Matriz Objetivos x Projetos'!$B16),"S","")),"")</f>
        <v/>
      </c>
      <c r="E16" s="18" t="str">
        <f>IFERROR(IF(VLOOKUP(E$10,'Quadro Geral'!$C$5:$E$36,3,FALSE)='Matriz Objetivos x Projetos'!$B16,"P",IF(OR(VLOOKUP('Matriz Objetivos x Projetos'!E$10,'Quadro Geral'!$C$5:$E$36,4,FALSE)='Matriz Objetivos x Projetos'!$B16,VLOOKUP('Matriz Objetivos x Projetos'!E$10,'Quadro Geral'!$C$5:$E$25,5,FALSE)='Matriz Objetivos x Projetos'!$B16),"S","")),"")</f>
        <v/>
      </c>
      <c r="F16" s="18" t="str">
        <f>IFERROR(IF(VLOOKUP(F$10,'Quadro Geral'!$C$5:$E$36,3,FALSE)='Matriz Objetivos x Projetos'!$B16,"P",IF(OR(VLOOKUP('Matriz Objetivos x Projetos'!F$10,'Quadro Geral'!$C$5:$E$36,4,FALSE)='Matriz Objetivos x Projetos'!$B16,VLOOKUP('Matriz Objetivos x Projetos'!F$10,'Quadro Geral'!$C$5:$E$25,5,FALSE)='Matriz Objetivos x Projetos'!$B16),"S","")),"")</f>
        <v/>
      </c>
      <c r="G16" s="18" t="str">
        <f>IFERROR(IF(VLOOKUP(G$10,'Quadro Geral'!$C$5:$E$36,3,FALSE)='Matriz Objetivos x Projetos'!$B16,"P",IF(OR(VLOOKUP('Matriz Objetivos x Projetos'!G$10,'Quadro Geral'!$C$5:$E$36,4,FALSE)='Matriz Objetivos x Projetos'!$B16,VLOOKUP('Matriz Objetivos x Projetos'!G$10,'Quadro Geral'!$C$5:$E$25,5,FALSE)='Matriz Objetivos x Projetos'!$B16),"S","")),"")</f>
        <v/>
      </c>
      <c r="H16" s="18" t="str">
        <f>IFERROR(IF(VLOOKUP(H$10,'Quadro Geral'!$C$5:$E$36,3,FALSE)='Matriz Objetivos x Projetos'!$B16,"P",IF(OR(VLOOKUP('Matriz Objetivos x Projetos'!H$10,'Quadro Geral'!$C$5:$E$36,4,FALSE)='Matriz Objetivos x Projetos'!$B16,VLOOKUP('Matriz Objetivos x Projetos'!H$10,'Quadro Geral'!$C$5:$E$25,5,FALSE)='Matriz Objetivos x Projetos'!$B16),"S","")),"")</f>
        <v/>
      </c>
      <c r="I16" s="18" t="str">
        <f>IFERROR(IF(VLOOKUP(I$10,'Quadro Geral'!$C$5:$E$36,3,FALSE)='Matriz Objetivos x Projetos'!$B16,"P",IF(OR(VLOOKUP('Matriz Objetivos x Projetos'!I$10,'Quadro Geral'!$C$5:$E$36,4,FALSE)='Matriz Objetivos x Projetos'!$B16,VLOOKUP('Matriz Objetivos x Projetos'!I$10,'Quadro Geral'!$C$5:$E$25,5,FALSE)='Matriz Objetivos x Projetos'!$B16),"S","")),"")</f>
        <v/>
      </c>
      <c r="J16" s="18" t="str">
        <f>IFERROR(IF(VLOOKUP(J$10,'Quadro Geral'!$C$5:$E$36,3,FALSE)='Matriz Objetivos x Projetos'!$B16,"P",IF(OR(VLOOKUP('Matriz Objetivos x Projetos'!J$10,'Quadro Geral'!$C$5:$E$36,4,FALSE)='Matriz Objetivos x Projetos'!$B16,VLOOKUP('Matriz Objetivos x Projetos'!J$10,'Quadro Geral'!$C$5:$E$25,5,FALSE)='Matriz Objetivos x Projetos'!$B16),"S","")),"")</f>
        <v/>
      </c>
      <c r="K16" s="18" t="str">
        <f>IFERROR(IF(VLOOKUP(K$10,'Quadro Geral'!$C$5:$E$36,3,FALSE)='Matriz Objetivos x Projetos'!$B16,"P",IF(OR(VLOOKUP('Matriz Objetivos x Projetos'!K$10,'Quadro Geral'!$C$5:$E$36,4,FALSE)='Matriz Objetivos x Projetos'!$B16,VLOOKUP('Matriz Objetivos x Projetos'!K$10,'Quadro Geral'!$C$5:$E$25,5,FALSE)='Matriz Objetivos x Projetos'!$B16),"S","")),"")</f>
        <v/>
      </c>
      <c r="L16" s="18" t="str">
        <f>IFERROR(IF(VLOOKUP(L$10,'Quadro Geral'!$C$5:$E$36,3,FALSE)='Matriz Objetivos x Projetos'!$B16,"P",IF(OR(VLOOKUP('Matriz Objetivos x Projetos'!L$10,'Quadro Geral'!$C$5:$E$36,4,FALSE)='Matriz Objetivos x Projetos'!$B16,VLOOKUP('Matriz Objetivos x Projetos'!L$10,'Quadro Geral'!$C$5:$E$25,5,FALSE)='Matriz Objetivos x Projetos'!$B16),"S","")),"")</f>
        <v/>
      </c>
      <c r="M16" s="18" t="str">
        <f>IFERROR(IF(VLOOKUP(M$10,'Quadro Geral'!$C$5:$E$36,3,FALSE)='Matriz Objetivos x Projetos'!$B16,"P",IF(OR(VLOOKUP('Matriz Objetivos x Projetos'!M$10,'Quadro Geral'!$C$5:$E$36,4,FALSE)='Matriz Objetivos x Projetos'!$B16,VLOOKUP('Matriz Objetivos x Projetos'!M$10,'Quadro Geral'!$C$5:$E$25,5,FALSE)='Matriz Objetivos x Projetos'!$B16),"S","")),"")</f>
        <v/>
      </c>
      <c r="N16" s="18" t="str">
        <f>IFERROR(IF(VLOOKUP(N$10,'Quadro Geral'!$C$5:$E$36,3,FALSE)='Matriz Objetivos x Projetos'!$B16,"P",IF(OR(VLOOKUP('Matriz Objetivos x Projetos'!N$10,'Quadro Geral'!$C$5:$E$36,4,FALSE)='Matriz Objetivos x Projetos'!$B16,VLOOKUP('Matriz Objetivos x Projetos'!N$10,'Quadro Geral'!$C$5:$E$25,5,FALSE)='Matriz Objetivos x Projetos'!$B16),"S","")),"")</f>
        <v/>
      </c>
      <c r="O16" s="18" t="str">
        <f>IFERROR(IF(VLOOKUP(O$10,'Quadro Geral'!$C$5:$E$36,3,FALSE)='Matriz Objetivos x Projetos'!$B16,"P",IF(OR(VLOOKUP('Matriz Objetivos x Projetos'!O$10,'Quadro Geral'!$C$5:$E$36,4,FALSE)='Matriz Objetivos x Projetos'!$B16,VLOOKUP('Matriz Objetivos x Projetos'!O$10,'Quadro Geral'!$C$5:$E$25,5,FALSE)='Matriz Objetivos x Projetos'!$B16),"S","")),"")</f>
        <v/>
      </c>
      <c r="P16" s="18" t="str">
        <f>IFERROR(IF(VLOOKUP(P$10,'Quadro Geral'!$C$5:$E$36,3,FALSE)='Matriz Objetivos x Projetos'!$B16,"P",IF(OR(VLOOKUP('Matriz Objetivos x Projetos'!P$10,'Quadro Geral'!$C$5:$E$36,4,FALSE)='Matriz Objetivos x Projetos'!$B16,VLOOKUP('Matriz Objetivos x Projetos'!P$10,'Quadro Geral'!$C$5:$E$25,5,FALSE)='Matriz Objetivos x Projetos'!$B16),"S","")),"")</f>
        <v/>
      </c>
      <c r="Q16" s="18" t="str">
        <f>IFERROR(IF(VLOOKUP(Q$10,'Quadro Geral'!$C$5:$E$36,3,FALSE)='Matriz Objetivos x Projetos'!$B16,"P",IF(OR(VLOOKUP('Matriz Objetivos x Projetos'!Q$10,'Quadro Geral'!$C$5:$E$36,4,FALSE)='Matriz Objetivos x Projetos'!$B16,VLOOKUP('Matriz Objetivos x Projetos'!Q$10,'Quadro Geral'!$C$5:$E$25,5,FALSE)='Matriz Objetivos x Projetos'!$B16),"S","")),"")</f>
        <v/>
      </c>
      <c r="R16" s="18" t="str">
        <f>IFERROR(IF(VLOOKUP(R$10,'Quadro Geral'!$C$5:$E$36,3,FALSE)='Matriz Objetivos x Projetos'!$B16,"P",IF(OR(VLOOKUP('Matriz Objetivos x Projetos'!R$10,'Quadro Geral'!$C$5:$E$36,4,FALSE)='Matriz Objetivos x Projetos'!$B16,VLOOKUP('Matriz Objetivos x Projetos'!R$10,'Quadro Geral'!$C$5:$E$25,5,FALSE)='Matriz Objetivos x Projetos'!$B16),"S","")),"")</f>
        <v/>
      </c>
      <c r="S16" s="18" t="str">
        <f>IFERROR(IF(VLOOKUP(S$10,'Quadro Geral'!$C$5:$E$36,3,FALSE)='Matriz Objetivos x Projetos'!$B16,"P",IF(OR(VLOOKUP('Matriz Objetivos x Projetos'!S$10,'Quadro Geral'!$C$5:$E$36,4,FALSE)='Matriz Objetivos x Projetos'!$B16,VLOOKUP('Matriz Objetivos x Projetos'!S$10,'Quadro Geral'!$C$5:$E$25,5,FALSE)='Matriz Objetivos x Projetos'!$B16),"S","")),"")</f>
        <v/>
      </c>
      <c r="T16" s="18" t="str">
        <f>IFERROR(IF(VLOOKUP(T$10,'Quadro Geral'!$C$5:$E$36,3,FALSE)='Matriz Objetivos x Projetos'!$B16,"P",IF(OR(VLOOKUP('Matriz Objetivos x Projetos'!T$10,'Quadro Geral'!$C$5:$E$36,4,FALSE)='Matriz Objetivos x Projetos'!$B16,VLOOKUP('Matriz Objetivos x Projetos'!T$10,'Quadro Geral'!$C$5:$E$25,5,FALSE)='Matriz Objetivos x Projetos'!$B16),"S","")),"")</f>
        <v/>
      </c>
      <c r="U16" s="18" t="str">
        <f>IFERROR(IF(VLOOKUP(U$10,'Quadro Geral'!$C$5:$E$36,3,FALSE)='Matriz Objetivos x Projetos'!$B16,"P",IF(OR(VLOOKUP('Matriz Objetivos x Projetos'!U$10,'Quadro Geral'!$C$5:$E$36,4,FALSE)='Matriz Objetivos x Projetos'!$B16,VLOOKUP('Matriz Objetivos x Projetos'!U$10,'Quadro Geral'!$C$5:$E$25,5,FALSE)='Matriz Objetivos x Projetos'!$B16),"S","")),"")</f>
        <v/>
      </c>
      <c r="V16" s="18" t="str">
        <f>IFERROR(IF(VLOOKUP(V$10,'Quadro Geral'!$C$5:$E$36,3,FALSE)='Matriz Objetivos x Projetos'!$B16,"P",IF(OR(VLOOKUP('Matriz Objetivos x Projetos'!V$10,'Quadro Geral'!$C$5:$E$36,4,FALSE)='Matriz Objetivos x Projetos'!$B16,VLOOKUP('Matriz Objetivos x Projetos'!V$10,'Quadro Geral'!$C$5:$E$25,5,FALSE)='Matriz Objetivos x Projetos'!$B16),"S","")),"")</f>
        <v/>
      </c>
      <c r="W16" s="18" t="str">
        <f>IFERROR(IF(VLOOKUP(W$10,'Quadro Geral'!$C$5:$E$36,3,FALSE)='Matriz Objetivos x Projetos'!$B16,"P",IF(OR(VLOOKUP('Matriz Objetivos x Projetos'!W$10,'Quadro Geral'!$C$5:$E$36,4,FALSE)='Matriz Objetivos x Projetos'!$B16,VLOOKUP('Matriz Objetivos x Projetos'!W$10,'Quadro Geral'!$C$5:$E$25,5,FALSE)='Matriz Objetivos x Projetos'!$B16),"S","")),"")</f>
        <v/>
      </c>
      <c r="X16" s="16">
        <f t="shared" si="0"/>
        <v>0</v>
      </c>
      <c r="Y16" s="15" t="str">
        <f t="shared" si="1"/>
        <v>Processos Internos</v>
      </c>
    </row>
    <row r="17" spans="1:25" ht="63" customHeight="1" x14ac:dyDescent="0.25">
      <c r="A17" s="96"/>
      <c r="B17" s="59" t="s">
        <v>12</v>
      </c>
      <c r="C17" s="18" t="str">
        <f>IFERROR(IF(VLOOKUP(C$10,'Quadro Geral'!$C$5:$E$36,3,FALSE)='Matriz Objetivos x Projetos'!$B17,"P",IF(OR(VLOOKUP('Matriz Objetivos x Projetos'!C$10,'Quadro Geral'!$C$5:$E$36,4,FALSE)='Matriz Objetivos x Projetos'!$B17,VLOOKUP('Matriz Objetivos x Projetos'!C$10,'Quadro Geral'!$C$5:$E$25,5,FALSE)='Matriz Objetivos x Projetos'!$B17),"S","")),"")</f>
        <v/>
      </c>
      <c r="D17" s="18" t="str">
        <f>IFERROR(IF(VLOOKUP(D$10,'Quadro Geral'!$C$5:$E$36,3,FALSE)='Matriz Objetivos x Projetos'!$B17,"P",IF(OR(VLOOKUP('Matriz Objetivos x Projetos'!D$10,'Quadro Geral'!$C$5:$E$36,4,FALSE)='Matriz Objetivos x Projetos'!$B17,VLOOKUP('Matriz Objetivos x Projetos'!D$10,'Quadro Geral'!$C$5:$E$25,5,FALSE)='Matriz Objetivos x Projetos'!$B17),"S","")),"")</f>
        <v/>
      </c>
      <c r="E17" s="18" t="str">
        <f>IFERROR(IF(VLOOKUP(E$10,'Quadro Geral'!$C$5:$E$36,3,FALSE)='Matriz Objetivos x Projetos'!$B17,"P",IF(OR(VLOOKUP('Matriz Objetivos x Projetos'!E$10,'Quadro Geral'!$C$5:$E$36,4,FALSE)='Matriz Objetivos x Projetos'!$B17,VLOOKUP('Matriz Objetivos x Projetos'!E$10,'Quadro Geral'!$C$5:$E$25,5,FALSE)='Matriz Objetivos x Projetos'!$B17),"S","")),"")</f>
        <v/>
      </c>
      <c r="F17" s="18" t="str">
        <f>IFERROR(IF(VLOOKUP(F$10,'Quadro Geral'!$C$5:$E$36,3,FALSE)='Matriz Objetivos x Projetos'!$B17,"P",IF(OR(VLOOKUP('Matriz Objetivos x Projetos'!F$10,'Quadro Geral'!$C$5:$E$36,4,FALSE)='Matriz Objetivos x Projetos'!$B17,VLOOKUP('Matriz Objetivos x Projetos'!F$10,'Quadro Geral'!$C$5:$E$25,5,FALSE)='Matriz Objetivos x Projetos'!$B17),"S","")),"")</f>
        <v/>
      </c>
      <c r="G17" s="18" t="str">
        <f>IFERROR(IF(VLOOKUP(G$10,'Quadro Geral'!$C$5:$E$36,3,FALSE)='Matriz Objetivos x Projetos'!$B17,"P",IF(OR(VLOOKUP('Matriz Objetivos x Projetos'!G$10,'Quadro Geral'!$C$5:$E$36,4,FALSE)='Matriz Objetivos x Projetos'!$B17,VLOOKUP('Matriz Objetivos x Projetos'!G$10,'Quadro Geral'!$C$5:$E$25,5,FALSE)='Matriz Objetivos x Projetos'!$B17),"S","")),"")</f>
        <v/>
      </c>
      <c r="H17" s="18" t="str">
        <f>IFERROR(IF(VLOOKUP(H$10,'Quadro Geral'!$C$5:$E$36,3,FALSE)='Matriz Objetivos x Projetos'!$B17,"P",IF(OR(VLOOKUP('Matriz Objetivos x Projetos'!H$10,'Quadro Geral'!$C$5:$E$36,4,FALSE)='Matriz Objetivos x Projetos'!$B17,VLOOKUP('Matriz Objetivos x Projetos'!H$10,'Quadro Geral'!$C$5:$E$25,5,FALSE)='Matriz Objetivos x Projetos'!$B17),"S","")),"")</f>
        <v/>
      </c>
      <c r="I17" s="18" t="str">
        <f>IFERROR(IF(VLOOKUP(I$10,'Quadro Geral'!$C$5:$E$36,3,FALSE)='Matriz Objetivos x Projetos'!$B17,"P",IF(OR(VLOOKUP('Matriz Objetivos x Projetos'!I$10,'Quadro Geral'!$C$5:$E$36,4,FALSE)='Matriz Objetivos x Projetos'!$B17,VLOOKUP('Matriz Objetivos x Projetos'!I$10,'Quadro Geral'!$C$5:$E$25,5,FALSE)='Matriz Objetivos x Projetos'!$B17),"S","")),"")</f>
        <v/>
      </c>
      <c r="J17" s="18" t="str">
        <f>IFERROR(IF(VLOOKUP(J$10,'Quadro Geral'!$C$5:$E$36,3,FALSE)='Matriz Objetivos x Projetos'!$B17,"P",IF(OR(VLOOKUP('Matriz Objetivos x Projetos'!J$10,'Quadro Geral'!$C$5:$E$36,4,FALSE)='Matriz Objetivos x Projetos'!$B17,VLOOKUP('Matriz Objetivos x Projetos'!J$10,'Quadro Geral'!$C$5:$E$25,5,FALSE)='Matriz Objetivos x Projetos'!$B17),"S","")),"")</f>
        <v/>
      </c>
      <c r="K17" s="18" t="str">
        <f>IFERROR(IF(VLOOKUP(K$10,'Quadro Geral'!$C$5:$E$36,3,FALSE)='Matriz Objetivos x Projetos'!$B17,"P",IF(OR(VLOOKUP('Matriz Objetivos x Projetos'!K$10,'Quadro Geral'!$C$5:$E$36,4,FALSE)='Matriz Objetivos x Projetos'!$B17,VLOOKUP('Matriz Objetivos x Projetos'!K$10,'Quadro Geral'!$C$5:$E$25,5,FALSE)='Matriz Objetivos x Projetos'!$B17),"S","")),"")</f>
        <v/>
      </c>
      <c r="L17" s="18" t="str">
        <f>IFERROR(IF(VLOOKUP(L$10,'Quadro Geral'!$C$5:$E$36,3,FALSE)='Matriz Objetivos x Projetos'!$B17,"P",IF(OR(VLOOKUP('Matriz Objetivos x Projetos'!L$10,'Quadro Geral'!$C$5:$E$36,4,FALSE)='Matriz Objetivos x Projetos'!$B17,VLOOKUP('Matriz Objetivos x Projetos'!L$10,'Quadro Geral'!$C$5:$E$25,5,FALSE)='Matriz Objetivos x Projetos'!$B17),"S","")),"")</f>
        <v/>
      </c>
      <c r="M17" s="18" t="str">
        <f>IFERROR(IF(VLOOKUP(M$10,'Quadro Geral'!$C$5:$E$36,3,FALSE)='Matriz Objetivos x Projetos'!$B17,"P",IF(OR(VLOOKUP('Matriz Objetivos x Projetos'!M$10,'Quadro Geral'!$C$5:$E$36,4,FALSE)='Matriz Objetivos x Projetos'!$B17,VLOOKUP('Matriz Objetivos x Projetos'!M$10,'Quadro Geral'!$C$5:$E$25,5,FALSE)='Matriz Objetivos x Projetos'!$B17),"S","")),"")</f>
        <v/>
      </c>
      <c r="N17" s="18" t="str">
        <f>IFERROR(IF(VLOOKUP(N$10,'Quadro Geral'!$C$5:$E$36,3,FALSE)='Matriz Objetivos x Projetos'!$B17,"P",IF(OR(VLOOKUP('Matriz Objetivos x Projetos'!N$10,'Quadro Geral'!$C$5:$E$36,4,FALSE)='Matriz Objetivos x Projetos'!$B17,VLOOKUP('Matriz Objetivos x Projetos'!N$10,'Quadro Geral'!$C$5:$E$25,5,FALSE)='Matriz Objetivos x Projetos'!$B17),"S","")),"")</f>
        <v/>
      </c>
      <c r="O17" s="18" t="str">
        <f>IFERROR(IF(VLOOKUP(O$10,'Quadro Geral'!$C$5:$E$36,3,FALSE)='Matriz Objetivos x Projetos'!$B17,"P",IF(OR(VLOOKUP('Matriz Objetivos x Projetos'!O$10,'Quadro Geral'!$C$5:$E$36,4,FALSE)='Matriz Objetivos x Projetos'!$B17,VLOOKUP('Matriz Objetivos x Projetos'!O$10,'Quadro Geral'!$C$5:$E$25,5,FALSE)='Matriz Objetivos x Projetos'!$B17),"S","")),"")</f>
        <v/>
      </c>
      <c r="P17" s="18" t="str">
        <f>IFERROR(IF(VLOOKUP(P$10,'Quadro Geral'!$C$5:$E$36,3,FALSE)='Matriz Objetivos x Projetos'!$B17,"P",IF(OR(VLOOKUP('Matriz Objetivos x Projetos'!P$10,'Quadro Geral'!$C$5:$E$36,4,FALSE)='Matriz Objetivos x Projetos'!$B17,VLOOKUP('Matriz Objetivos x Projetos'!P$10,'Quadro Geral'!$C$5:$E$25,5,FALSE)='Matriz Objetivos x Projetos'!$B17),"S","")),"")</f>
        <v/>
      </c>
      <c r="Q17" s="18" t="str">
        <f>IFERROR(IF(VLOOKUP(Q$10,'Quadro Geral'!$C$5:$E$36,3,FALSE)='Matriz Objetivos x Projetos'!$B17,"P",IF(OR(VLOOKUP('Matriz Objetivos x Projetos'!Q$10,'Quadro Geral'!$C$5:$E$36,4,FALSE)='Matriz Objetivos x Projetos'!$B17,VLOOKUP('Matriz Objetivos x Projetos'!Q$10,'Quadro Geral'!$C$5:$E$25,5,FALSE)='Matriz Objetivos x Projetos'!$B17),"S","")),"")</f>
        <v/>
      </c>
      <c r="R17" s="18" t="str">
        <f>IFERROR(IF(VLOOKUP(R$10,'Quadro Geral'!$C$5:$E$36,3,FALSE)='Matriz Objetivos x Projetos'!$B17,"P",IF(OR(VLOOKUP('Matriz Objetivos x Projetos'!R$10,'Quadro Geral'!$C$5:$E$36,4,FALSE)='Matriz Objetivos x Projetos'!$B17,VLOOKUP('Matriz Objetivos x Projetos'!R$10,'Quadro Geral'!$C$5:$E$25,5,FALSE)='Matriz Objetivos x Projetos'!$B17),"S","")),"")</f>
        <v/>
      </c>
      <c r="S17" s="18" t="str">
        <f>IFERROR(IF(VLOOKUP(S$10,'Quadro Geral'!$C$5:$E$36,3,FALSE)='Matriz Objetivos x Projetos'!$B17,"P",IF(OR(VLOOKUP('Matriz Objetivos x Projetos'!S$10,'Quadro Geral'!$C$5:$E$36,4,FALSE)='Matriz Objetivos x Projetos'!$B17,VLOOKUP('Matriz Objetivos x Projetos'!S$10,'Quadro Geral'!$C$5:$E$25,5,FALSE)='Matriz Objetivos x Projetos'!$B17),"S","")),"")</f>
        <v/>
      </c>
      <c r="T17" s="18" t="str">
        <f>IFERROR(IF(VLOOKUP(T$10,'Quadro Geral'!$C$5:$E$36,3,FALSE)='Matriz Objetivos x Projetos'!$B17,"P",IF(OR(VLOOKUP('Matriz Objetivos x Projetos'!T$10,'Quadro Geral'!$C$5:$E$36,4,FALSE)='Matriz Objetivos x Projetos'!$B17,VLOOKUP('Matriz Objetivos x Projetos'!T$10,'Quadro Geral'!$C$5:$E$25,5,FALSE)='Matriz Objetivos x Projetos'!$B17),"S","")),"")</f>
        <v/>
      </c>
      <c r="U17" s="18" t="str">
        <f>IFERROR(IF(VLOOKUP(U$10,'Quadro Geral'!$C$5:$E$36,3,FALSE)='Matriz Objetivos x Projetos'!$B17,"P",IF(OR(VLOOKUP('Matriz Objetivos x Projetos'!U$10,'Quadro Geral'!$C$5:$E$36,4,FALSE)='Matriz Objetivos x Projetos'!$B17,VLOOKUP('Matriz Objetivos x Projetos'!U$10,'Quadro Geral'!$C$5:$E$25,5,FALSE)='Matriz Objetivos x Projetos'!$B17),"S","")),"")</f>
        <v/>
      </c>
      <c r="V17" s="18" t="str">
        <f>IFERROR(IF(VLOOKUP(V$10,'Quadro Geral'!$C$5:$E$36,3,FALSE)='Matriz Objetivos x Projetos'!$B17,"P",IF(OR(VLOOKUP('Matriz Objetivos x Projetos'!V$10,'Quadro Geral'!$C$5:$E$36,4,FALSE)='Matriz Objetivos x Projetos'!$B17,VLOOKUP('Matriz Objetivos x Projetos'!V$10,'Quadro Geral'!$C$5:$E$25,5,FALSE)='Matriz Objetivos x Projetos'!$B17),"S","")),"")</f>
        <v/>
      </c>
      <c r="W17" s="18" t="str">
        <f>IFERROR(IF(VLOOKUP(W$10,'Quadro Geral'!$C$5:$E$36,3,FALSE)='Matriz Objetivos x Projetos'!$B17,"P",IF(OR(VLOOKUP('Matriz Objetivos x Projetos'!W$10,'Quadro Geral'!$C$5:$E$36,4,FALSE)='Matriz Objetivos x Projetos'!$B17,VLOOKUP('Matriz Objetivos x Projetos'!W$10,'Quadro Geral'!$C$5:$E$25,5,FALSE)='Matriz Objetivos x Projetos'!$B17),"S","")),"")</f>
        <v/>
      </c>
      <c r="X17" s="16">
        <f t="shared" si="0"/>
        <v>0</v>
      </c>
      <c r="Y17" s="15" t="str">
        <f t="shared" si="1"/>
        <v>Processos Internos</v>
      </c>
    </row>
    <row r="18" spans="1:25" ht="63" customHeight="1" x14ac:dyDescent="0.25">
      <c r="A18" s="96"/>
      <c r="B18" s="59" t="s">
        <v>13</v>
      </c>
      <c r="C18" s="18" t="str">
        <f>IFERROR(IF(VLOOKUP(C$10,'Quadro Geral'!$C$5:$E$36,3,FALSE)='Matriz Objetivos x Projetos'!$B18,"P",IF(OR(VLOOKUP('Matriz Objetivos x Projetos'!C$10,'Quadro Geral'!$C$5:$E$36,4,FALSE)='Matriz Objetivos x Projetos'!$B18,VLOOKUP('Matriz Objetivos x Projetos'!C$10,'Quadro Geral'!$C$5:$E$25,5,FALSE)='Matriz Objetivos x Projetos'!$B18),"S","")),"")</f>
        <v/>
      </c>
      <c r="D18" s="18" t="str">
        <f>IFERROR(IF(VLOOKUP(D$10,'Quadro Geral'!$C$5:$E$36,3,FALSE)='Matriz Objetivos x Projetos'!$B18,"P",IF(OR(VLOOKUP('Matriz Objetivos x Projetos'!D$10,'Quadro Geral'!$C$5:$E$36,4,FALSE)='Matriz Objetivos x Projetos'!$B18,VLOOKUP('Matriz Objetivos x Projetos'!D$10,'Quadro Geral'!$C$5:$E$25,5,FALSE)='Matriz Objetivos x Projetos'!$B18),"S","")),"")</f>
        <v/>
      </c>
      <c r="E18" s="18" t="str">
        <f>IFERROR(IF(VLOOKUP(E$10,'Quadro Geral'!$C$5:$E$36,3,FALSE)='Matriz Objetivos x Projetos'!$B18,"P",IF(OR(VLOOKUP('Matriz Objetivos x Projetos'!E$10,'Quadro Geral'!$C$5:$E$36,4,FALSE)='Matriz Objetivos x Projetos'!$B18,VLOOKUP('Matriz Objetivos x Projetos'!E$10,'Quadro Geral'!$C$5:$E$25,5,FALSE)='Matriz Objetivos x Projetos'!$B18),"S","")),"")</f>
        <v/>
      </c>
      <c r="F18" s="18" t="str">
        <f>IFERROR(IF(VLOOKUP(F$10,'Quadro Geral'!$C$5:$E$36,3,FALSE)='Matriz Objetivos x Projetos'!$B18,"P",IF(OR(VLOOKUP('Matriz Objetivos x Projetos'!F$10,'Quadro Geral'!$C$5:$E$36,4,FALSE)='Matriz Objetivos x Projetos'!$B18,VLOOKUP('Matriz Objetivos x Projetos'!F$10,'Quadro Geral'!$C$5:$E$25,5,FALSE)='Matriz Objetivos x Projetos'!$B18),"S","")),"")</f>
        <v/>
      </c>
      <c r="G18" s="18" t="str">
        <f>IFERROR(IF(VLOOKUP(G$10,'Quadro Geral'!$C$5:$E$36,3,FALSE)='Matriz Objetivos x Projetos'!$B18,"P",IF(OR(VLOOKUP('Matriz Objetivos x Projetos'!G$10,'Quadro Geral'!$C$5:$E$36,4,FALSE)='Matriz Objetivos x Projetos'!$B18,VLOOKUP('Matriz Objetivos x Projetos'!G$10,'Quadro Geral'!$C$5:$E$25,5,FALSE)='Matriz Objetivos x Projetos'!$B18),"S","")),"")</f>
        <v/>
      </c>
      <c r="H18" s="18" t="str">
        <f>IFERROR(IF(VLOOKUP(H$10,'Quadro Geral'!$C$5:$E$36,3,FALSE)='Matriz Objetivos x Projetos'!$B18,"P",IF(OR(VLOOKUP('Matriz Objetivos x Projetos'!H$10,'Quadro Geral'!$C$5:$E$36,4,FALSE)='Matriz Objetivos x Projetos'!$B18,VLOOKUP('Matriz Objetivos x Projetos'!H$10,'Quadro Geral'!$C$5:$E$25,5,FALSE)='Matriz Objetivos x Projetos'!$B18),"S","")),"")</f>
        <v/>
      </c>
      <c r="I18" s="18" t="str">
        <f>IFERROR(IF(VLOOKUP(I$10,'Quadro Geral'!$C$5:$E$36,3,FALSE)='Matriz Objetivos x Projetos'!$B18,"P",IF(OR(VLOOKUP('Matriz Objetivos x Projetos'!I$10,'Quadro Geral'!$C$5:$E$36,4,FALSE)='Matriz Objetivos x Projetos'!$B18,VLOOKUP('Matriz Objetivos x Projetos'!I$10,'Quadro Geral'!$C$5:$E$25,5,FALSE)='Matriz Objetivos x Projetos'!$B18),"S","")),"")</f>
        <v/>
      </c>
      <c r="J18" s="18" t="str">
        <f>IFERROR(IF(VLOOKUP(J$10,'Quadro Geral'!$C$5:$E$36,3,FALSE)='Matriz Objetivos x Projetos'!$B18,"P",IF(OR(VLOOKUP('Matriz Objetivos x Projetos'!J$10,'Quadro Geral'!$C$5:$E$36,4,FALSE)='Matriz Objetivos x Projetos'!$B18,VLOOKUP('Matriz Objetivos x Projetos'!J$10,'Quadro Geral'!$C$5:$E$25,5,FALSE)='Matriz Objetivos x Projetos'!$B18),"S","")),"")</f>
        <v/>
      </c>
      <c r="K18" s="18" t="str">
        <f>IFERROR(IF(VLOOKUP(K$10,'Quadro Geral'!$C$5:$E$36,3,FALSE)='Matriz Objetivos x Projetos'!$B18,"P",IF(OR(VLOOKUP('Matriz Objetivos x Projetos'!K$10,'Quadro Geral'!$C$5:$E$36,4,FALSE)='Matriz Objetivos x Projetos'!$B18,VLOOKUP('Matriz Objetivos x Projetos'!K$10,'Quadro Geral'!$C$5:$E$25,5,FALSE)='Matriz Objetivos x Projetos'!$B18),"S","")),"")</f>
        <v/>
      </c>
      <c r="L18" s="18" t="str">
        <f>IFERROR(IF(VLOOKUP(L$10,'Quadro Geral'!$C$5:$E$36,3,FALSE)='Matriz Objetivos x Projetos'!$B18,"P",IF(OR(VLOOKUP('Matriz Objetivos x Projetos'!L$10,'Quadro Geral'!$C$5:$E$36,4,FALSE)='Matriz Objetivos x Projetos'!$B18,VLOOKUP('Matriz Objetivos x Projetos'!L$10,'Quadro Geral'!$C$5:$E$25,5,FALSE)='Matriz Objetivos x Projetos'!$B18),"S","")),"")</f>
        <v/>
      </c>
      <c r="M18" s="18" t="str">
        <f>IFERROR(IF(VLOOKUP(M$10,'Quadro Geral'!$C$5:$E$36,3,FALSE)='Matriz Objetivos x Projetos'!$B18,"P",IF(OR(VLOOKUP('Matriz Objetivos x Projetos'!M$10,'Quadro Geral'!$C$5:$E$36,4,FALSE)='Matriz Objetivos x Projetos'!$B18,VLOOKUP('Matriz Objetivos x Projetos'!M$10,'Quadro Geral'!$C$5:$E$25,5,FALSE)='Matriz Objetivos x Projetos'!$B18),"S","")),"")</f>
        <v/>
      </c>
      <c r="N18" s="18" t="str">
        <f>IFERROR(IF(VLOOKUP(N$10,'Quadro Geral'!$C$5:$E$36,3,FALSE)='Matriz Objetivos x Projetos'!$B18,"P",IF(OR(VLOOKUP('Matriz Objetivos x Projetos'!N$10,'Quadro Geral'!$C$5:$E$36,4,FALSE)='Matriz Objetivos x Projetos'!$B18,VLOOKUP('Matriz Objetivos x Projetos'!N$10,'Quadro Geral'!$C$5:$E$25,5,FALSE)='Matriz Objetivos x Projetos'!$B18),"S","")),"")</f>
        <v/>
      </c>
      <c r="O18" s="18" t="str">
        <f>IFERROR(IF(VLOOKUP(O$10,'Quadro Geral'!$C$5:$E$36,3,FALSE)='Matriz Objetivos x Projetos'!$B18,"P",IF(OR(VLOOKUP('Matriz Objetivos x Projetos'!O$10,'Quadro Geral'!$C$5:$E$36,4,FALSE)='Matriz Objetivos x Projetos'!$B18,VLOOKUP('Matriz Objetivos x Projetos'!O$10,'Quadro Geral'!$C$5:$E$25,5,FALSE)='Matriz Objetivos x Projetos'!$B18),"S","")),"")</f>
        <v/>
      </c>
      <c r="P18" s="18" t="str">
        <f>IFERROR(IF(VLOOKUP(P$10,'Quadro Geral'!$C$5:$E$36,3,FALSE)='Matriz Objetivos x Projetos'!$B18,"P",IF(OR(VLOOKUP('Matriz Objetivos x Projetos'!P$10,'Quadro Geral'!$C$5:$E$36,4,FALSE)='Matriz Objetivos x Projetos'!$B18,VLOOKUP('Matriz Objetivos x Projetos'!P$10,'Quadro Geral'!$C$5:$E$25,5,FALSE)='Matriz Objetivos x Projetos'!$B18),"S","")),"")</f>
        <v/>
      </c>
      <c r="Q18" s="18" t="str">
        <f>IFERROR(IF(VLOOKUP(Q$10,'Quadro Geral'!$C$5:$E$36,3,FALSE)='Matriz Objetivos x Projetos'!$B18,"P",IF(OR(VLOOKUP('Matriz Objetivos x Projetos'!Q$10,'Quadro Geral'!$C$5:$E$36,4,FALSE)='Matriz Objetivos x Projetos'!$B18,VLOOKUP('Matriz Objetivos x Projetos'!Q$10,'Quadro Geral'!$C$5:$E$25,5,FALSE)='Matriz Objetivos x Projetos'!$B18),"S","")),"")</f>
        <v/>
      </c>
      <c r="R18" s="18" t="str">
        <f>IFERROR(IF(VLOOKUP(R$10,'Quadro Geral'!$C$5:$E$36,3,FALSE)='Matriz Objetivos x Projetos'!$B18,"P",IF(OR(VLOOKUP('Matriz Objetivos x Projetos'!R$10,'Quadro Geral'!$C$5:$E$36,4,FALSE)='Matriz Objetivos x Projetos'!$B18,VLOOKUP('Matriz Objetivos x Projetos'!R$10,'Quadro Geral'!$C$5:$E$25,5,FALSE)='Matriz Objetivos x Projetos'!$B18),"S","")),"")</f>
        <v/>
      </c>
      <c r="S18" s="18" t="str">
        <f>IFERROR(IF(VLOOKUP(S$10,'Quadro Geral'!$C$5:$E$36,3,FALSE)='Matriz Objetivos x Projetos'!$B18,"P",IF(OR(VLOOKUP('Matriz Objetivos x Projetos'!S$10,'Quadro Geral'!$C$5:$E$36,4,FALSE)='Matriz Objetivos x Projetos'!$B18,VLOOKUP('Matriz Objetivos x Projetos'!S$10,'Quadro Geral'!$C$5:$E$25,5,FALSE)='Matriz Objetivos x Projetos'!$B18),"S","")),"")</f>
        <v/>
      </c>
      <c r="T18" s="18" t="str">
        <f>IFERROR(IF(VLOOKUP(T$10,'Quadro Geral'!$C$5:$E$36,3,FALSE)='Matriz Objetivos x Projetos'!$B18,"P",IF(OR(VLOOKUP('Matriz Objetivos x Projetos'!T$10,'Quadro Geral'!$C$5:$E$36,4,FALSE)='Matriz Objetivos x Projetos'!$B18,VLOOKUP('Matriz Objetivos x Projetos'!T$10,'Quadro Geral'!$C$5:$E$25,5,FALSE)='Matriz Objetivos x Projetos'!$B18),"S","")),"")</f>
        <v/>
      </c>
      <c r="U18" s="18" t="str">
        <f>IFERROR(IF(VLOOKUP(U$10,'Quadro Geral'!$C$5:$E$36,3,FALSE)='Matriz Objetivos x Projetos'!$B18,"P",IF(OR(VLOOKUP('Matriz Objetivos x Projetos'!U$10,'Quadro Geral'!$C$5:$E$36,4,FALSE)='Matriz Objetivos x Projetos'!$B18,VLOOKUP('Matriz Objetivos x Projetos'!U$10,'Quadro Geral'!$C$5:$E$25,5,FALSE)='Matriz Objetivos x Projetos'!$B18),"S","")),"")</f>
        <v/>
      </c>
      <c r="V18" s="18" t="str">
        <f>IFERROR(IF(VLOOKUP(V$10,'Quadro Geral'!$C$5:$E$36,3,FALSE)='Matriz Objetivos x Projetos'!$B18,"P",IF(OR(VLOOKUP('Matriz Objetivos x Projetos'!V$10,'Quadro Geral'!$C$5:$E$36,4,FALSE)='Matriz Objetivos x Projetos'!$B18,VLOOKUP('Matriz Objetivos x Projetos'!V$10,'Quadro Geral'!$C$5:$E$25,5,FALSE)='Matriz Objetivos x Projetos'!$B18),"S","")),"")</f>
        <v/>
      </c>
      <c r="W18" s="18" t="str">
        <f>IFERROR(IF(VLOOKUP(W$10,'Quadro Geral'!$C$5:$E$36,3,FALSE)='Matriz Objetivos x Projetos'!$B18,"P",IF(OR(VLOOKUP('Matriz Objetivos x Projetos'!W$10,'Quadro Geral'!$C$5:$E$36,4,FALSE)='Matriz Objetivos x Projetos'!$B18,VLOOKUP('Matriz Objetivos x Projetos'!W$10,'Quadro Geral'!$C$5:$E$25,5,FALSE)='Matriz Objetivos x Projetos'!$B18),"S","")),"")</f>
        <v/>
      </c>
      <c r="X18" s="16">
        <f t="shared" si="0"/>
        <v>0</v>
      </c>
      <c r="Y18" s="15" t="str">
        <f t="shared" si="1"/>
        <v>Processos Internos</v>
      </c>
    </row>
    <row r="19" spans="1:25" s="17" customFormat="1" ht="63" customHeight="1" x14ac:dyDescent="0.25">
      <c r="A19" s="96"/>
      <c r="B19" s="59" t="s">
        <v>14</v>
      </c>
      <c r="C19" s="18" t="str">
        <f>IFERROR(IF(VLOOKUP(C$10,'Quadro Geral'!$C$5:$E$36,3,FALSE)='Matriz Objetivos x Projetos'!$B19,"P",IF(OR(VLOOKUP('Matriz Objetivos x Projetos'!C$10,'Quadro Geral'!$C$5:$E$36,4,FALSE)='Matriz Objetivos x Projetos'!$B19,VLOOKUP('Matriz Objetivos x Projetos'!C$10,'Quadro Geral'!$C$5:$E$25,5,FALSE)='Matriz Objetivos x Projetos'!$B19),"S","")),"")</f>
        <v/>
      </c>
      <c r="D19" s="18" t="str">
        <f>IFERROR(IF(VLOOKUP(D$10,'Quadro Geral'!$C$5:$E$36,3,FALSE)='Matriz Objetivos x Projetos'!$B19,"P",IF(OR(VLOOKUP('Matriz Objetivos x Projetos'!D$10,'Quadro Geral'!$C$5:$E$36,4,FALSE)='Matriz Objetivos x Projetos'!$B19,VLOOKUP('Matriz Objetivos x Projetos'!D$10,'Quadro Geral'!$C$5:$E$25,5,FALSE)='Matriz Objetivos x Projetos'!$B19),"S","")),"")</f>
        <v/>
      </c>
      <c r="E19" s="18" t="str">
        <f>IFERROR(IF(VLOOKUP(E$10,'Quadro Geral'!$C$5:$E$36,3,FALSE)='Matriz Objetivos x Projetos'!$B19,"P",IF(OR(VLOOKUP('Matriz Objetivos x Projetos'!E$10,'Quadro Geral'!$C$5:$E$36,4,FALSE)='Matriz Objetivos x Projetos'!$B19,VLOOKUP('Matriz Objetivos x Projetos'!E$10,'Quadro Geral'!$C$5:$E$25,5,FALSE)='Matriz Objetivos x Projetos'!$B19),"S","")),"")</f>
        <v/>
      </c>
      <c r="F19" s="18" t="str">
        <f>IFERROR(IF(VLOOKUP(F$10,'Quadro Geral'!$C$5:$E$36,3,FALSE)='Matriz Objetivos x Projetos'!$B19,"P",IF(OR(VLOOKUP('Matriz Objetivos x Projetos'!F$10,'Quadro Geral'!$C$5:$E$36,4,FALSE)='Matriz Objetivos x Projetos'!$B19,VLOOKUP('Matriz Objetivos x Projetos'!F$10,'Quadro Geral'!$C$5:$E$25,5,FALSE)='Matriz Objetivos x Projetos'!$B19),"S","")),"")</f>
        <v/>
      </c>
      <c r="G19" s="18" t="str">
        <f>IFERROR(IF(VLOOKUP(G$10,'Quadro Geral'!$C$5:$E$36,3,FALSE)='Matriz Objetivos x Projetos'!$B19,"P",IF(OR(VLOOKUP('Matriz Objetivos x Projetos'!G$10,'Quadro Geral'!$C$5:$E$36,4,FALSE)='Matriz Objetivos x Projetos'!$B19,VLOOKUP('Matriz Objetivos x Projetos'!G$10,'Quadro Geral'!$C$5:$E$25,5,FALSE)='Matriz Objetivos x Projetos'!$B19),"S","")),"")</f>
        <v/>
      </c>
      <c r="H19" s="18" t="str">
        <f>IFERROR(IF(VLOOKUP(H$10,'Quadro Geral'!$C$5:$E$36,3,FALSE)='Matriz Objetivos x Projetos'!$B19,"P",IF(OR(VLOOKUP('Matriz Objetivos x Projetos'!H$10,'Quadro Geral'!$C$5:$E$36,4,FALSE)='Matriz Objetivos x Projetos'!$B19,VLOOKUP('Matriz Objetivos x Projetos'!H$10,'Quadro Geral'!$C$5:$E$25,5,FALSE)='Matriz Objetivos x Projetos'!$B19),"S","")),"")</f>
        <v/>
      </c>
      <c r="I19" s="18" t="str">
        <f>IFERROR(IF(VLOOKUP(I$10,'Quadro Geral'!$C$5:$E$36,3,FALSE)='Matriz Objetivos x Projetos'!$B19,"P",IF(OR(VLOOKUP('Matriz Objetivos x Projetos'!I$10,'Quadro Geral'!$C$5:$E$36,4,FALSE)='Matriz Objetivos x Projetos'!$B19,VLOOKUP('Matriz Objetivos x Projetos'!I$10,'Quadro Geral'!$C$5:$E$25,5,FALSE)='Matriz Objetivos x Projetos'!$B19),"S","")),"")</f>
        <v/>
      </c>
      <c r="J19" s="18" t="str">
        <f>IFERROR(IF(VLOOKUP(J$10,'Quadro Geral'!$C$5:$E$36,3,FALSE)='Matriz Objetivos x Projetos'!$B19,"P",IF(OR(VLOOKUP('Matriz Objetivos x Projetos'!J$10,'Quadro Geral'!$C$5:$E$36,4,FALSE)='Matriz Objetivos x Projetos'!$B19,VLOOKUP('Matriz Objetivos x Projetos'!J$10,'Quadro Geral'!$C$5:$E$25,5,FALSE)='Matriz Objetivos x Projetos'!$B19),"S","")),"")</f>
        <v/>
      </c>
      <c r="K19" s="18" t="str">
        <f>IFERROR(IF(VLOOKUP(K$10,'Quadro Geral'!$C$5:$E$36,3,FALSE)='Matriz Objetivos x Projetos'!$B19,"P",IF(OR(VLOOKUP('Matriz Objetivos x Projetos'!K$10,'Quadro Geral'!$C$5:$E$36,4,FALSE)='Matriz Objetivos x Projetos'!$B19,VLOOKUP('Matriz Objetivos x Projetos'!K$10,'Quadro Geral'!$C$5:$E$25,5,FALSE)='Matriz Objetivos x Projetos'!$B19),"S","")),"")</f>
        <v/>
      </c>
      <c r="L19" s="18" t="str">
        <f>IFERROR(IF(VLOOKUP(L$10,'Quadro Geral'!$C$5:$E$36,3,FALSE)='Matriz Objetivos x Projetos'!$B19,"P",IF(OR(VLOOKUP('Matriz Objetivos x Projetos'!L$10,'Quadro Geral'!$C$5:$E$36,4,FALSE)='Matriz Objetivos x Projetos'!$B19,VLOOKUP('Matriz Objetivos x Projetos'!L$10,'Quadro Geral'!$C$5:$E$25,5,FALSE)='Matriz Objetivos x Projetos'!$B19),"S","")),"")</f>
        <v/>
      </c>
      <c r="M19" s="18" t="str">
        <f>IFERROR(IF(VLOOKUP(M$10,'Quadro Geral'!$C$5:$E$36,3,FALSE)='Matriz Objetivos x Projetos'!$B19,"P",IF(OR(VLOOKUP('Matriz Objetivos x Projetos'!M$10,'Quadro Geral'!$C$5:$E$36,4,FALSE)='Matriz Objetivos x Projetos'!$B19,VLOOKUP('Matriz Objetivos x Projetos'!M$10,'Quadro Geral'!$C$5:$E$25,5,FALSE)='Matriz Objetivos x Projetos'!$B19),"S","")),"")</f>
        <v/>
      </c>
      <c r="N19" s="18" t="str">
        <f>IFERROR(IF(VLOOKUP(N$10,'Quadro Geral'!$C$5:$E$36,3,FALSE)='Matriz Objetivos x Projetos'!$B19,"P",IF(OR(VLOOKUP('Matriz Objetivos x Projetos'!N$10,'Quadro Geral'!$C$5:$E$36,4,FALSE)='Matriz Objetivos x Projetos'!$B19,VLOOKUP('Matriz Objetivos x Projetos'!N$10,'Quadro Geral'!$C$5:$E$25,5,FALSE)='Matriz Objetivos x Projetos'!$B19),"S","")),"")</f>
        <v/>
      </c>
      <c r="O19" s="18" t="str">
        <f>IFERROR(IF(VLOOKUP(O$10,'Quadro Geral'!$C$5:$E$36,3,FALSE)='Matriz Objetivos x Projetos'!$B19,"P",IF(OR(VLOOKUP('Matriz Objetivos x Projetos'!O$10,'Quadro Geral'!$C$5:$E$36,4,FALSE)='Matriz Objetivos x Projetos'!$B19,VLOOKUP('Matriz Objetivos x Projetos'!O$10,'Quadro Geral'!$C$5:$E$25,5,FALSE)='Matriz Objetivos x Projetos'!$B19),"S","")),"")</f>
        <v/>
      </c>
      <c r="P19" s="18" t="str">
        <f>IFERROR(IF(VLOOKUP(P$10,'Quadro Geral'!$C$5:$E$36,3,FALSE)='Matriz Objetivos x Projetos'!$B19,"P",IF(OR(VLOOKUP('Matriz Objetivos x Projetos'!P$10,'Quadro Geral'!$C$5:$E$36,4,FALSE)='Matriz Objetivos x Projetos'!$B19,VLOOKUP('Matriz Objetivos x Projetos'!P$10,'Quadro Geral'!$C$5:$E$25,5,FALSE)='Matriz Objetivos x Projetos'!$B19),"S","")),"")</f>
        <v/>
      </c>
      <c r="Q19" s="18" t="str">
        <f>IFERROR(IF(VLOOKUP(Q$10,'Quadro Geral'!$C$5:$E$36,3,FALSE)='Matriz Objetivos x Projetos'!$B19,"P",IF(OR(VLOOKUP('Matriz Objetivos x Projetos'!Q$10,'Quadro Geral'!$C$5:$E$36,4,FALSE)='Matriz Objetivos x Projetos'!$B19,VLOOKUP('Matriz Objetivos x Projetos'!Q$10,'Quadro Geral'!$C$5:$E$25,5,FALSE)='Matriz Objetivos x Projetos'!$B19),"S","")),"")</f>
        <v/>
      </c>
      <c r="R19" s="18" t="str">
        <f>IFERROR(IF(VLOOKUP(R$10,'Quadro Geral'!$C$5:$E$36,3,FALSE)='Matriz Objetivos x Projetos'!$B19,"P",IF(OR(VLOOKUP('Matriz Objetivos x Projetos'!R$10,'Quadro Geral'!$C$5:$E$36,4,FALSE)='Matriz Objetivos x Projetos'!$B19,VLOOKUP('Matriz Objetivos x Projetos'!R$10,'Quadro Geral'!$C$5:$E$25,5,FALSE)='Matriz Objetivos x Projetos'!$B19),"S","")),"")</f>
        <v/>
      </c>
      <c r="S19" s="18" t="str">
        <f>IFERROR(IF(VLOOKUP(S$10,'Quadro Geral'!$C$5:$E$36,3,FALSE)='Matriz Objetivos x Projetos'!$B19,"P",IF(OR(VLOOKUP('Matriz Objetivos x Projetos'!S$10,'Quadro Geral'!$C$5:$E$36,4,FALSE)='Matriz Objetivos x Projetos'!$B19,VLOOKUP('Matriz Objetivos x Projetos'!S$10,'Quadro Geral'!$C$5:$E$25,5,FALSE)='Matriz Objetivos x Projetos'!$B19),"S","")),"")</f>
        <v/>
      </c>
      <c r="T19" s="18" t="str">
        <f>IFERROR(IF(VLOOKUP(T$10,'Quadro Geral'!$C$5:$E$36,3,FALSE)='Matriz Objetivos x Projetos'!$B19,"P",IF(OR(VLOOKUP('Matriz Objetivos x Projetos'!T$10,'Quadro Geral'!$C$5:$E$36,4,FALSE)='Matriz Objetivos x Projetos'!$B19,VLOOKUP('Matriz Objetivos x Projetos'!T$10,'Quadro Geral'!$C$5:$E$25,5,FALSE)='Matriz Objetivos x Projetos'!$B19),"S","")),"")</f>
        <v/>
      </c>
      <c r="U19" s="18" t="str">
        <f>IFERROR(IF(VLOOKUP(U$10,'Quadro Geral'!$C$5:$E$36,3,FALSE)='Matriz Objetivos x Projetos'!$B19,"P",IF(OR(VLOOKUP('Matriz Objetivos x Projetos'!U$10,'Quadro Geral'!$C$5:$E$36,4,FALSE)='Matriz Objetivos x Projetos'!$B19,VLOOKUP('Matriz Objetivos x Projetos'!U$10,'Quadro Geral'!$C$5:$E$25,5,FALSE)='Matriz Objetivos x Projetos'!$B19),"S","")),"")</f>
        <v/>
      </c>
      <c r="V19" s="18" t="str">
        <f>IFERROR(IF(VLOOKUP(V$10,'Quadro Geral'!$C$5:$E$36,3,FALSE)='Matriz Objetivos x Projetos'!$B19,"P",IF(OR(VLOOKUP('Matriz Objetivos x Projetos'!V$10,'Quadro Geral'!$C$5:$E$36,4,FALSE)='Matriz Objetivos x Projetos'!$B19,VLOOKUP('Matriz Objetivos x Projetos'!V$10,'Quadro Geral'!$C$5:$E$25,5,FALSE)='Matriz Objetivos x Projetos'!$B19),"S","")),"")</f>
        <v/>
      </c>
      <c r="W19" s="18" t="str">
        <f>IFERROR(IF(VLOOKUP(W$10,'Quadro Geral'!$C$5:$E$36,3,FALSE)='Matriz Objetivos x Projetos'!$B19,"P",IF(OR(VLOOKUP('Matriz Objetivos x Projetos'!W$10,'Quadro Geral'!$C$5:$E$36,4,FALSE)='Matriz Objetivos x Projetos'!$B19,VLOOKUP('Matriz Objetivos x Projetos'!W$10,'Quadro Geral'!$C$5:$E$25,5,FALSE)='Matriz Objetivos x Projetos'!$B19),"S","")),"")</f>
        <v/>
      </c>
      <c r="X19" s="16">
        <f t="shared" si="0"/>
        <v>0</v>
      </c>
      <c r="Y19" s="15" t="str">
        <f t="shared" si="1"/>
        <v>Processos Internos</v>
      </c>
    </row>
    <row r="20" spans="1:25" ht="63" customHeight="1" x14ac:dyDescent="0.25">
      <c r="A20" s="96"/>
      <c r="B20" s="59" t="s">
        <v>15</v>
      </c>
      <c r="C20" s="18" t="str">
        <f>IFERROR(IF(VLOOKUP(C$10,'Quadro Geral'!$C$5:$E$36,3,FALSE)='Matriz Objetivos x Projetos'!$B20,"P",IF(OR(VLOOKUP('Matriz Objetivos x Projetos'!C$10,'Quadro Geral'!$C$5:$E$36,4,FALSE)='Matriz Objetivos x Projetos'!$B20,VLOOKUP('Matriz Objetivos x Projetos'!C$10,'Quadro Geral'!$C$5:$E$25,5,FALSE)='Matriz Objetivos x Projetos'!$B20),"S","")),"")</f>
        <v/>
      </c>
      <c r="D20" s="18" t="str">
        <f>IFERROR(IF(VLOOKUP(D$10,'Quadro Geral'!$C$5:$E$36,3,FALSE)='Matriz Objetivos x Projetos'!$B20,"P",IF(OR(VLOOKUP('Matriz Objetivos x Projetos'!D$10,'Quadro Geral'!$C$5:$E$36,4,FALSE)='Matriz Objetivos x Projetos'!$B20,VLOOKUP('Matriz Objetivos x Projetos'!D$10,'Quadro Geral'!$C$5:$E$25,5,FALSE)='Matriz Objetivos x Projetos'!$B20),"S","")),"")</f>
        <v/>
      </c>
      <c r="E20" s="18" t="str">
        <f>IFERROR(IF(VLOOKUP(E$10,'Quadro Geral'!$C$5:$E$36,3,FALSE)='Matriz Objetivos x Projetos'!$B20,"P",IF(OR(VLOOKUP('Matriz Objetivos x Projetos'!E$10,'Quadro Geral'!$C$5:$E$36,4,FALSE)='Matriz Objetivos x Projetos'!$B20,VLOOKUP('Matriz Objetivos x Projetos'!E$10,'Quadro Geral'!$C$5:$E$25,5,FALSE)='Matriz Objetivos x Projetos'!$B20),"S","")),"")</f>
        <v/>
      </c>
      <c r="F20" s="18" t="str">
        <f>IFERROR(IF(VLOOKUP(F$10,'Quadro Geral'!$C$5:$E$36,3,FALSE)='Matriz Objetivos x Projetos'!$B20,"P",IF(OR(VLOOKUP('Matriz Objetivos x Projetos'!F$10,'Quadro Geral'!$C$5:$E$36,4,FALSE)='Matriz Objetivos x Projetos'!$B20,VLOOKUP('Matriz Objetivos x Projetos'!F$10,'Quadro Geral'!$C$5:$E$25,5,FALSE)='Matriz Objetivos x Projetos'!$B20),"S","")),"")</f>
        <v/>
      </c>
      <c r="G20" s="18" t="str">
        <f>IFERROR(IF(VLOOKUP(G$10,'Quadro Geral'!$C$5:$E$36,3,FALSE)='Matriz Objetivos x Projetos'!$B20,"P",IF(OR(VLOOKUP('Matriz Objetivos x Projetos'!G$10,'Quadro Geral'!$C$5:$E$36,4,FALSE)='Matriz Objetivos x Projetos'!$B20,VLOOKUP('Matriz Objetivos x Projetos'!G$10,'Quadro Geral'!$C$5:$E$25,5,FALSE)='Matriz Objetivos x Projetos'!$B20),"S","")),"")</f>
        <v/>
      </c>
      <c r="H20" s="18" t="str">
        <f>IFERROR(IF(VLOOKUP(H$10,'Quadro Geral'!$C$5:$E$36,3,FALSE)='Matriz Objetivos x Projetos'!$B20,"P",IF(OR(VLOOKUP('Matriz Objetivos x Projetos'!H$10,'Quadro Geral'!$C$5:$E$36,4,FALSE)='Matriz Objetivos x Projetos'!$B20,VLOOKUP('Matriz Objetivos x Projetos'!H$10,'Quadro Geral'!$C$5:$E$25,5,FALSE)='Matriz Objetivos x Projetos'!$B20),"S","")),"")</f>
        <v/>
      </c>
      <c r="I20" s="18" t="str">
        <f>IFERROR(IF(VLOOKUP(I$10,'Quadro Geral'!$C$5:$E$36,3,FALSE)='Matriz Objetivos x Projetos'!$B20,"P",IF(OR(VLOOKUP('Matriz Objetivos x Projetos'!I$10,'Quadro Geral'!$C$5:$E$36,4,FALSE)='Matriz Objetivos x Projetos'!$B20,VLOOKUP('Matriz Objetivos x Projetos'!I$10,'Quadro Geral'!$C$5:$E$25,5,FALSE)='Matriz Objetivos x Projetos'!$B20),"S","")),"")</f>
        <v/>
      </c>
      <c r="J20" s="18" t="str">
        <f>IFERROR(IF(VLOOKUP(J$10,'Quadro Geral'!$C$5:$E$36,3,FALSE)='Matriz Objetivos x Projetos'!$B20,"P",IF(OR(VLOOKUP('Matriz Objetivos x Projetos'!J$10,'Quadro Geral'!$C$5:$E$36,4,FALSE)='Matriz Objetivos x Projetos'!$B20,VLOOKUP('Matriz Objetivos x Projetos'!J$10,'Quadro Geral'!$C$5:$E$25,5,FALSE)='Matriz Objetivos x Projetos'!$B20),"S","")),"")</f>
        <v/>
      </c>
      <c r="K20" s="18" t="str">
        <f>IFERROR(IF(VLOOKUP(K$10,'Quadro Geral'!$C$5:$E$36,3,FALSE)='Matriz Objetivos x Projetos'!$B20,"P",IF(OR(VLOOKUP('Matriz Objetivos x Projetos'!K$10,'Quadro Geral'!$C$5:$E$36,4,FALSE)='Matriz Objetivos x Projetos'!$B20,VLOOKUP('Matriz Objetivos x Projetos'!K$10,'Quadro Geral'!$C$5:$E$25,5,FALSE)='Matriz Objetivos x Projetos'!$B20),"S","")),"")</f>
        <v/>
      </c>
      <c r="L20" s="18" t="str">
        <f>IFERROR(IF(VLOOKUP(L$10,'Quadro Geral'!$C$5:$E$36,3,FALSE)='Matriz Objetivos x Projetos'!$B20,"P",IF(OR(VLOOKUP('Matriz Objetivos x Projetos'!L$10,'Quadro Geral'!$C$5:$E$36,4,FALSE)='Matriz Objetivos x Projetos'!$B20,VLOOKUP('Matriz Objetivos x Projetos'!L$10,'Quadro Geral'!$C$5:$E$25,5,FALSE)='Matriz Objetivos x Projetos'!$B20),"S","")),"")</f>
        <v/>
      </c>
      <c r="M20" s="18" t="str">
        <f>IFERROR(IF(VLOOKUP(M$10,'Quadro Geral'!$C$5:$E$36,3,FALSE)='Matriz Objetivos x Projetos'!$B20,"P",IF(OR(VLOOKUP('Matriz Objetivos x Projetos'!M$10,'Quadro Geral'!$C$5:$E$36,4,FALSE)='Matriz Objetivos x Projetos'!$B20,VLOOKUP('Matriz Objetivos x Projetos'!M$10,'Quadro Geral'!$C$5:$E$25,5,FALSE)='Matriz Objetivos x Projetos'!$B20),"S","")),"")</f>
        <v/>
      </c>
      <c r="N20" s="18" t="str">
        <f>IFERROR(IF(VLOOKUP(N$10,'Quadro Geral'!$C$5:$E$36,3,FALSE)='Matriz Objetivos x Projetos'!$B20,"P",IF(OR(VLOOKUP('Matriz Objetivos x Projetos'!N$10,'Quadro Geral'!$C$5:$E$36,4,FALSE)='Matriz Objetivos x Projetos'!$B20,VLOOKUP('Matriz Objetivos x Projetos'!N$10,'Quadro Geral'!$C$5:$E$25,5,FALSE)='Matriz Objetivos x Projetos'!$B20),"S","")),"")</f>
        <v/>
      </c>
      <c r="O20" s="18" t="str">
        <f>IFERROR(IF(VLOOKUP(O$10,'Quadro Geral'!$C$5:$E$36,3,FALSE)='Matriz Objetivos x Projetos'!$B20,"P",IF(OR(VLOOKUP('Matriz Objetivos x Projetos'!O$10,'Quadro Geral'!$C$5:$E$36,4,FALSE)='Matriz Objetivos x Projetos'!$B20,VLOOKUP('Matriz Objetivos x Projetos'!O$10,'Quadro Geral'!$C$5:$E$25,5,FALSE)='Matriz Objetivos x Projetos'!$B20),"S","")),"")</f>
        <v/>
      </c>
      <c r="P20" s="18" t="str">
        <f>IFERROR(IF(VLOOKUP(P$10,'Quadro Geral'!$C$5:$E$36,3,FALSE)='Matriz Objetivos x Projetos'!$B20,"P",IF(OR(VLOOKUP('Matriz Objetivos x Projetos'!P$10,'Quadro Geral'!$C$5:$E$36,4,FALSE)='Matriz Objetivos x Projetos'!$B20,VLOOKUP('Matriz Objetivos x Projetos'!P$10,'Quadro Geral'!$C$5:$E$25,5,FALSE)='Matriz Objetivos x Projetos'!$B20),"S","")),"")</f>
        <v/>
      </c>
      <c r="Q20" s="18" t="str">
        <f>IFERROR(IF(VLOOKUP(Q$10,'Quadro Geral'!$C$5:$E$36,3,FALSE)='Matriz Objetivos x Projetos'!$B20,"P",IF(OR(VLOOKUP('Matriz Objetivos x Projetos'!Q$10,'Quadro Geral'!$C$5:$E$36,4,FALSE)='Matriz Objetivos x Projetos'!$B20,VLOOKUP('Matriz Objetivos x Projetos'!Q$10,'Quadro Geral'!$C$5:$E$25,5,FALSE)='Matriz Objetivos x Projetos'!$B20),"S","")),"")</f>
        <v/>
      </c>
      <c r="R20" s="18" t="str">
        <f>IFERROR(IF(VLOOKUP(R$10,'Quadro Geral'!$C$5:$E$36,3,FALSE)='Matriz Objetivos x Projetos'!$B20,"P",IF(OR(VLOOKUP('Matriz Objetivos x Projetos'!R$10,'Quadro Geral'!$C$5:$E$36,4,FALSE)='Matriz Objetivos x Projetos'!$B20,VLOOKUP('Matriz Objetivos x Projetos'!R$10,'Quadro Geral'!$C$5:$E$25,5,FALSE)='Matriz Objetivos x Projetos'!$B20),"S","")),"")</f>
        <v/>
      </c>
      <c r="S20" s="18" t="str">
        <f>IFERROR(IF(VLOOKUP(S$10,'Quadro Geral'!$C$5:$E$36,3,FALSE)='Matriz Objetivos x Projetos'!$B20,"P",IF(OR(VLOOKUP('Matriz Objetivos x Projetos'!S$10,'Quadro Geral'!$C$5:$E$36,4,FALSE)='Matriz Objetivos x Projetos'!$B20,VLOOKUP('Matriz Objetivos x Projetos'!S$10,'Quadro Geral'!$C$5:$E$25,5,FALSE)='Matriz Objetivos x Projetos'!$B20),"S","")),"")</f>
        <v/>
      </c>
      <c r="T20" s="18" t="str">
        <f>IFERROR(IF(VLOOKUP(T$10,'Quadro Geral'!$C$5:$E$36,3,FALSE)='Matriz Objetivos x Projetos'!$B20,"P",IF(OR(VLOOKUP('Matriz Objetivos x Projetos'!T$10,'Quadro Geral'!$C$5:$E$36,4,FALSE)='Matriz Objetivos x Projetos'!$B20,VLOOKUP('Matriz Objetivos x Projetos'!T$10,'Quadro Geral'!$C$5:$E$25,5,FALSE)='Matriz Objetivos x Projetos'!$B20),"S","")),"")</f>
        <v/>
      </c>
      <c r="U20" s="18" t="str">
        <f>IFERROR(IF(VLOOKUP(U$10,'Quadro Geral'!$C$5:$E$36,3,FALSE)='Matriz Objetivos x Projetos'!$B20,"P",IF(OR(VLOOKUP('Matriz Objetivos x Projetos'!U$10,'Quadro Geral'!$C$5:$E$36,4,FALSE)='Matriz Objetivos x Projetos'!$B20,VLOOKUP('Matriz Objetivos x Projetos'!U$10,'Quadro Geral'!$C$5:$E$25,5,FALSE)='Matriz Objetivos x Projetos'!$B20),"S","")),"")</f>
        <v/>
      </c>
      <c r="V20" s="18" t="str">
        <f>IFERROR(IF(VLOOKUP(V$10,'Quadro Geral'!$C$5:$E$36,3,FALSE)='Matriz Objetivos x Projetos'!$B20,"P",IF(OR(VLOOKUP('Matriz Objetivos x Projetos'!V$10,'Quadro Geral'!$C$5:$E$36,4,FALSE)='Matriz Objetivos x Projetos'!$B20,VLOOKUP('Matriz Objetivos x Projetos'!V$10,'Quadro Geral'!$C$5:$E$25,5,FALSE)='Matriz Objetivos x Projetos'!$B20),"S","")),"")</f>
        <v/>
      </c>
      <c r="W20" s="18" t="str">
        <f>IFERROR(IF(VLOOKUP(W$10,'Quadro Geral'!$C$5:$E$36,3,FALSE)='Matriz Objetivos x Projetos'!$B20,"P",IF(OR(VLOOKUP('Matriz Objetivos x Projetos'!W$10,'Quadro Geral'!$C$5:$E$36,4,FALSE)='Matriz Objetivos x Projetos'!$B20,VLOOKUP('Matriz Objetivos x Projetos'!W$10,'Quadro Geral'!$C$5:$E$25,5,FALSE)='Matriz Objetivos x Projetos'!$B20),"S","")),"")</f>
        <v/>
      </c>
      <c r="X20" s="16">
        <f t="shared" si="0"/>
        <v>0</v>
      </c>
      <c r="Y20" s="15" t="str">
        <f t="shared" si="1"/>
        <v>Processos Internos</v>
      </c>
    </row>
    <row r="21" spans="1:25" ht="63" customHeight="1" x14ac:dyDescent="0.25">
      <c r="A21" s="96"/>
      <c r="B21" s="59" t="s">
        <v>16</v>
      </c>
      <c r="C21" s="18" t="str">
        <f>IFERROR(IF(VLOOKUP(C$10,'Quadro Geral'!$C$5:$E$36,3,FALSE)='Matriz Objetivos x Projetos'!$B21,"P",IF(OR(VLOOKUP('Matriz Objetivos x Projetos'!C$10,'Quadro Geral'!$C$5:$E$36,4,FALSE)='Matriz Objetivos x Projetos'!$B21,VLOOKUP('Matriz Objetivos x Projetos'!C$10,'Quadro Geral'!$C$5:$E$25,5,FALSE)='Matriz Objetivos x Projetos'!$B21),"S","")),"")</f>
        <v/>
      </c>
      <c r="D21" s="18" t="str">
        <f>IFERROR(IF(VLOOKUP(D$10,'Quadro Geral'!$C$5:$E$36,3,FALSE)='Matriz Objetivos x Projetos'!$B21,"P",IF(OR(VLOOKUP('Matriz Objetivos x Projetos'!D$10,'Quadro Geral'!$C$5:$E$36,4,FALSE)='Matriz Objetivos x Projetos'!$B21,VLOOKUP('Matriz Objetivos x Projetos'!D$10,'Quadro Geral'!$C$5:$E$25,5,FALSE)='Matriz Objetivos x Projetos'!$B21),"S","")),"")</f>
        <v/>
      </c>
      <c r="E21" s="18" t="str">
        <f>IFERROR(IF(VLOOKUP(E$10,'Quadro Geral'!$C$5:$E$36,3,FALSE)='Matriz Objetivos x Projetos'!$B21,"P",IF(OR(VLOOKUP('Matriz Objetivos x Projetos'!E$10,'Quadro Geral'!$C$5:$E$36,4,FALSE)='Matriz Objetivos x Projetos'!$B21,VLOOKUP('Matriz Objetivos x Projetos'!E$10,'Quadro Geral'!$C$5:$E$25,5,FALSE)='Matriz Objetivos x Projetos'!$B21),"S","")),"")</f>
        <v/>
      </c>
      <c r="F21" s="18" t="str">
        <f>IFERROR(IF(VLOOKUP(F$10,'Quadro Geral'!$C$5:$E$36,3,FALSE)='Matriz Objetivos x Projetos'!$B21,"P",IF(OR(VLOOKUP('Matriz Objetivos x Projetos'!F$10,'Quadro Geral'!$C$5:$E$36,4,FALSE)='Matriz Objetivos x Projetos'!$B21,VLOOKUP('Matriz Objetivos x Projetos'!F$10,'Quadro Geral'!$C$5:$E$25,5,FALSE)='Matriz Objetivos x Projetos'!$B21),"S","")),"")</f>
        <v/>
      </c>
      <c r="G21" s="18" t="str">
        <f>IFERROR(IF(VLOOKUP(G$10,'Quadro Geral'!$C$5:$E$36,3,FALSE)='Matriz Objetivos x Projetos'!$B21,"P",IF(OR(VLOOKUP('Matriz Objetivos x Projetos'!G$10,'Quadro Geral'!$C$5:$E$36,4,FALSE)='Matriz Objetivos x Projetos'!$B21,VLOOKUP('Matriz Objetivos x Projetos'!G$10,'Quadro Geral'!$C$5:$E$25,5,FALSE)='Matriz Objetivos x Projetos'!$B21),"S","")),"")</f>
        <v/>
      </c>
      <c r="H21" s="18" t="str">
        <f>IFERROR(IF(VLOOKUP(H$10,'Quadro Geral'!$C$5:$E$36,3,FALSE)='Matriz Objetivos x Projetos'!$B21,"P",IF(OR(VLOOKUP('Matriz Objetivos x Projetos'!H$10,'Quadro Geral'!$C$5:$E$36,4,FALSE)='Matriz Objetivos x Projetos'!$B21,VLOOKUP('Matriz Objetivos x Projetos'!H$10,'Quadro Geral'!$C$5:$E$25,5,FALSE)='Matriz Objetivos x Projetos'!$B21),"S","")),"")</f>
        <v/>
      </c>
      <c r="I21" s="18" t="str">
        <f>IFERROR(IF(VLOOKUP(I$10,'Quadro Geral'!$C$5:$E$36,3,FALSE)='Matriz Objetivos x Projetos'!$B21,"P",IF(OR(VLOOKUP('Matriz Objetivos x Projetos'!I$10,'Quadro Geral'!$C$5:$E$36,4,FALSE)='Matriz Objetivos x Projetos'!$B21,VLOOKUP('Matriz Objetivos x Projetos'!I$10,'Quadro Geral'!$C$5:$E$25,5,FALSE)='Matriz Objetivos x Projetos'!$B21),"S","")),"")</f>
        <v/>
      </c>
      <c r="J21" s="18" t="str">
        <f>IFERROR(IF(VLOOKUP(J$10,'Quadro Geral'!$C$5:$E$36,3,FALSE)='Matriz Objetivos x Projetos'!$B21,"P",IF(OR(VLOOKUP('Matriz Objetivos x Projetos'!J$10,'Quadro Geral'!$C$5:$E$36,4,FALSE)='Matriz Objetivos x Projetos'!$B21,VLOOKUP('Matriz Objetivos x Projetos'!J$10,'Quadro Geral'!$C$5:$E$25,5,FALSE)='Matriz Objetivos x Projetos'!$B21),"S","")),"")</f>
        <v/>
      </c>
      <c r="K21" s="18" t="str">
        <f>IFERROR(IF(VLOOKUP(K$10,'Quadro Geral'!$C$5:$E$36,3,FALSE)='Matriz Objetivos x Projetos'!$B21,"P",IF(OR(VLOOKUP('Matriz Objetivos x Projetos'!K$10,'Quadro Geral'!$C$5:$E$36,4,FALSE)='Matriz Objetivos x Projetos'!$B21,VLOOKUP('Matriz Objetivos x Projetos'!K$10,'Quadro Geral'!$C$5:$E$25,5,FALSE)='Matriz Objetivos x Projetos'!$B21),"S","")),"")</f>
        <v/>
      </c>
      <c r="L21" s="18" t="str">
        <f>IFERROR(IF(VLOOKUP(L$10,'Quadro Geral'!$C$5:$E$36,3,FALSE)='Matriz Objetivos x Projetos'!$B21,"P",IF(OR(VLOOKUP('Matriz Objetivos x Projetos'!L$10,'Quadro Geral'!$C$5:$E$36,4,FALSE)='Matriz Objetivos x Projetos'!$B21,VLOOKUP('Matriz Objetivos x Projetos'!L$10,'Quadro Geral'!$C$5:$E$25,5,FALSE)='Matriz Objetivos x Projetos'!$B21),"S","")),"")</f>
        <v/>
      </c>
      <c r="M21" s="18" t="str">
        <f>IFERROR(IF(VLOOKUP(M$10,'Quadro Geral'!$C$5:$E$36,3,FALSE)='Matriz Objetivos x Projetos'!$B21,"P",IF(OR(VLOOKUP('Matriz Objetivos x Projetos'!M$10,'Quadro Geral'!$C$5:$E$36,4,FALSE)='Matriz Objetivos x Projetos'!$B21,VLOOKUP('Matriz Objetivos x Projetos'!M$10,'Quadro Geral'!$C$5:$E$25,5,FALSE)='Matriz Objetivos x Projetos'!$B21),"S","")),"")</f>
        <v/>
      </c>
      <c r="N21" s="18" t="str">
        <f>IFERROR(IF(VLOOKUP(N$10,'Quadro Geral'!$C$5:$E$36,3,FALSE)='Matriz Objetivos x Projetos'!$B21,"P",IF(OR(VLOOKUP('Matriz Objetivos x Projetos'!N$10,'Quadro Geral'!$C$5:$E$36,4,FALSE)='Matriz Objetivos x Projetos'!$B21,VLOOKUP('Matriz Objetivos x Projetos'!N$10,'Quadro Geral'!$C$5:$E$25,5,FALSE)='Matriz Objetivos x Projetos'!$B21),"S","")),"")</f>
        <v/>
      </c>
      <c r="O21" s="18" t="str">
        <f>IFERROR(IF(VLOOKUP(O$10,'Quadro Geral'!$C$5:$E$36,3,FALSE)='Matriz Objetivos x Projetos'!$B21,"P",IF(OR(VLOOKUP('Matriz Objetivos x Projetos'!O$10,'Quadro Geral'!$C$5:$E$36,4,FALSE)='Matriz Objetivos x Projetos'!$B21,VLOOKUP('Matriz Objetivos x Projetos'!O$10,'Quadro Geral'!$C$5:$E$25,5,FALSE)='Matriz Objetivos x Projetos'!$B21),"S","")),"")</f>
        <v/>
      </c>
      <c r="P21" s="18" t="str">
        <f>IFERROR(IF(VLOOKUP(P$10,'Quadro Geral'!$C$5:$E$36,3,FALSE)='Matriz Objetivos x Projetos'!$B21,"P",IF(OR(VLOOKUP('Matriz Objetivos x Projetos'!P$10,'Quadro Geral'!$C$5:$E$36,4,FALSE)='Matriz Objetivos x Projetos'!$B21,VLOOKUP('Matriz Objetivos x Projetos'!P$10,'Quadro Geral'!$C$5:$E$25,5,FALSE)='Matriz Objetivos x Projetos'!$B21),"S","")),"")</f>
        <v/>
      </c>
      <c r="Q21" s="18" t="str">
        <f>IFERROR(IF(VLOOKUP(Q$10,'Quadro Geral'!$C$5:$E$36,3,FALSE)='Matriz Objetivos x Projetos'!$B21,"P",IF(OR(VLOOKUP('Matriz Objetivos x Projetos'!Q$10,'Quadro Geral'!$C$5:$E$36,4,FALSE)='Matriz Objetivos x Projetos'!$B21,VLOOKUP('Matriz Objetivos x Projetos'!Q$10,'Quadro Geral'!$C$5:$E$25,5,FALSE)='Matriz Objetivos x Projetos'!$B21),"S","")),"")</f>
        <v/>
      </c>
      <c r="R21" s="18" t="str">
        <f>IFERROR(IF(VLOOKUP(R$10,'Quadro Geral'!$C$5:$E$36,3,FALSE)='Matriz Objetivos x Projetos'!$B21,"P",IF(OR(VLOOKUP('Matriz Objetivos x Projetos'!R$10,'Quadro Geral'!$C$5:$E$36,4,FALSE)='Matriz Objetivos x Projetos'!$B21,VLOOKUP('Matriz Objetivos x Projetos'!R$10,'Quadro Geral'!$C$5:$E$25,5,FALSE)='Matriz Objetivos x Projetos'!$B21),"S","")),"")</f>
        <v/>
      </c>
      <c r="S21" s="18" t="str">
        <f>IFERROR(IF(VLOOKUP(S$10,'Quadro Geral'!$C$5:$E$36,3,FALSE)='Matriz Objetivos x Projetos'!$B21,"P",IF(OR(VLOOKUP('Matriz Objetivos x Projetos'!S$10,'Quadro Geral'!$C$5:$E$36,4,FALSE)='Matriz Objetivos x Projetos'!$B21,VLOOKUP('Matriz Objetivos x Projetos'!S$10,'Quadro Geral'!$C$5:$E$25,5,FALSE)='Matriz Objetivos x Projetos'!$B21),"S","")),"")</f>
        <v/>
      </c>
      <c r="T21" s="18" t="str">
        <f>IFERROR(IF(VLOOKUP(T$10,'Quadro Geral'!$C$5:$E$36,3,FALSE)='Matriz Objetivos x Projetos'!$B21,"P",IF(OR(VLOOKUP('Matriz Objetivos x Projetos'!T$10,'Quadro Geral'!$C$5:$E$36,4,FALSE)='Matriz Objetivos x Projetos'!$B21,VLOOKUP('Matriz Objetivos x Projetos'!T$10,'Quadro Geral'!$C$5:$E$25,5,FALSE)='Matriz Objetivos x Projetos'!$B21),"S","")),"")</f>
        <v/>
      </c>
      <c r="U21" s="18" t="str">
        <f>IFERROR(IF(VLOOKUP(U$10,'Quadro Geral'!$C$5:$E$36,3,FALSE)='Matriz Objetivos x Projetos'!$B21,"P",IF(OR(VLOOKUP('Matriz Objetivos x Projetos'!U$10,'Quadro Geral'!$C$5:$E$36,4,FALSE)='Matriz Objetivos x Projetos'!$B21,VLOOKUP('Matriz Objetivos x Projetos'!U$10,'Quadro Geral'!$C$5:$E$25,5,FALSE)='Matriz Objetivos x Projetos'!$B21),"S","")),"")</f>
        <v/>
      </c>
      <c r="V21" s="18" t="str">
        <f>IFERROR(IF(VLOOKUP(V$10,'Quadro Geral'!$C$5:$E$36,3,FALSE)='Matriz Objetivos x Projetos'!$B21,"P",IF(OR(VLOOKUP('Matriz Objetivos x Projetos'!V$10,'Quadro Geral'!$C$5:$E$36,4,FALSE)='Matriz Objetivos x Projetos'!$B21,VLOOKUP('Matriz Objetivos x Projetos'!V$10,'Quadro Geral'!$C$5:$E$25,5,FALSE)='Matriz Objetivos x Projetos'!$B21),"S","")),"")</f>
        <v/>
      </c>
      <c r="W21" s="18" t="str">
        <f>IFERROR(IF(VLOOKUP(W$10,'Quadro Geral'!$C$5:$E$36,3,FALSE)='Matriz Objetivos x Projetos'!$B21,"P",IF(OR(VLOOKUP('Matriz Objetivos x Projetos'!W$10,'Quadro Geral'!$C$5:$E$36,4,FALSE)='Matriz Objetivos x Projetos'!$B21,VLOOKUP('Matriz Objetivos x Projetos'!W$10,'Quadro Geral'!$C$5:$E$25,5,FALSE)='Matriz Objetivos x Projetos'!$B21),"S","")),"")</f>
        <v/>
      </c>
      <c r="X21" s="16">
        <f t="shared" si="0"/>
        <v>0</v>
      </c>
      <c r="Y21" s="15" t="str">
        <f t="shared" si="1"/>
        <v>Processos Internos</v>
      </c>
    </row>
    <row r="22" spans="1:25" ht="63" customHeight="1" x14ac:dyDescent="0.25">
      <c r="A22" s="60" t="s">
        <v>17</v>
      </c>
      <c r="B22" s="59" t="s">
        <v>18</v>
      </c>
      <c r="C22" s="18" t="str">
        <f>IFERROR(IF(VLOOKUP(C$10,'Quadro Geral'!$C$5:$E$36,3,FALSE)='Matriz Objetivos x Projetos'!$B22,"P",IF(OR(VLOOKUP('Matriz Objetivos x Projetos'!C$10,'Quadro Geral'!$C$5:$E$36,4,FALSE)='Matriz Objetivos x Projetos'!$B22,VLOOKUP('Matriz Objetivos x Projetos'!C$10,'Quadro Geral'!$C$5:$E$25,5,FALSE)='Matriz Objetivos x Projetos'!$B22),"S","")),"")</f>
        <v/>
      </c>
      <c r="D22" s="18" t="str">
        <f>IFERROR(IF(VLOOKUP(D$10,'Quadro Geral'!$C$5:$E$36,3,FALSE)='Matriz Objetivos x Projetos'!$B22,"P",IF(OR(VLOOKUP('Matriz Objetivos x Projetos'!D$10,'Quadro Geral'!$C$5:$E$36,4,FALSE)='Matriz Objetivos x Projetos'!$B22,VLOOKUP('Matriz Objetivos x Projetos'!D$10,'Quadro Geral'!$C$5:$E$25,5,FALSE)='Matriz Objetivos x Projetos'!$B22),"S","")),"")</f>
        <v/>
      </c>
      <c r="E22" s="18" t="str">
        <f>IFERROR(IF(VLOOKUP(E$10,'Quadro Geral'!$C$5:$E$36,3,FALSE)='Matriz Objetivos x Projetos'!$B22,"P",IF(OR(VLOOKUP('Matriz Objetivos x Projetos'!E$10,'Quadro Geral'!$C$5:$E$36,4,FALSE)='Matriz Objetivos x Projetos'!$B22,VLOOKUP('Matriz Objetivos x Projetos'!E$10,'Quadro Geral'!$C$5:$E$25,5,FALSE)='Matriz Objetivos x Projetos'!$B22),"S","")),"")</f>
        <v/>
      </c>
      <c r="F22" s="18" t="str">
        <f>IFERROR(IF(VLOOKUP(F$10,'Quadro Geral'!$C$5:$E$36,3,FALSE)='Matriz Objetivos x Projetos'!$B22,"P",IF(OR(VLOOKUP('Matriz Objetivos x Projetos'!F$10,'Quadro Geral'!$C$5:$E$36,4,FALSE)='Matriz Objetivos x Projetos'!$B22,VLOOKUP('Matriz Objetivos x Projetos'!F$10,'Quadro Geral'!$C$5:$E$25,5,FALSE)='Matriz Objetivos x Projetos'!$B22),"S","")),"")</f>
        <v/>
      </c>
      <c r="G22" s="18" t="str">
        <f>IFERROR(IF(VLOOKUP(G$10,'Quadro Geral'!$C$5:$E$36,3,FALSE)='Matriz Objetivos x Projetos'!$B22,"P",IF(OR(VLOOKUP('Matriz Objetivos x Projetos'!G$10,'Quadro Geral'!$C$5:$E$36,4,FALSE)='Matriz Objetivos x Projetos'!$B22,VLOOKUP('Matriz Objetivos x Projetos'!G$10,'Quadro Geral'!$C$5:$E$25,5,FALSE)='Matriz Objetivos x Projetos'!$B22),"S","")),"")</f>
        <v/>
      </c>
      <c r="H22" s="18" t="str">
        <f>IFERROR(IF(VLOOKUP(H$10,'Quadro Geral'!$C$5:$E$36,3,FALSE)='Matriz Objetivos x Projetos'!$B22,"P",IF(OR(VLOOKUP('Matriz Objetivos x Projetos'!H$10,'Quadro Geral'!$C$5:$E$36,4,FALSE)='Matriz Objetivos x Projetos'!$B22,VLOOKUP('Matriz Objetivos x Projetos'!H$10,'Quadro Geral'!$C$5:$E$25,5,FALSE)='Matriz Objetivos x Projetos'!$B22),"S","")),"")</f>
        <v/>
      </c>
      <c r="I22" s="18" t="str">
        <f>IFERROR(IF(VLOOKUP(I$10,'Quadro Geral'!$C$5:$E$36,3,FALSE)='Matriz Objetivos x Projetos'!$B22,"P",IF(OR(VLOOKUP('Matriz Objetivos x Projetos'!I$10,'Quadro Geral'!$C$5:$E$36,4,FALSE)='Matriz Objetivos x Projetos'!$B22,VLOOKUP('Matriz Objetivos x Projetos'!I$10,'Quadro Geral'!$C$5:$E$25,5,FALSE)='Matriz Objetivos x Projetos'!$B22),"S","")),"")</f>
        <v/>
      </c>
      <c r="J22" s="18" t="str">
        <f>IFERROR(IF(VLOOKUP(J$10,'Quadro Geral'!$C$5:$E$36,3,FALSE)='Matriz Objetivos x Projetos'!$B22,"P",IF(OR(VLOOKUP('Matriz Objetivos x Projetos'!J$10,'Quadro Geral'!$C$5:$E$36,4,FALSE)='Matriz Objetivos x Projetos'!$B22,VLOOKUP('Matriz Objetivos x Projetos'!J$10,'Quadro Geral'!$C$5:$E$25,5,FALSE)='Matriz Objetivos x Projetos'!$B22),"S","")),"")</f>
        <v/>
      </c>
      <c r="K22" s="18" t="str">
        <f>IFERROR(IF(VLOOKUP(K$10,'Quadro Geral'!$C$5:$E$36,3,FALSE)='Matriz Objetivos x Projetos'!$B22,"P",IF(OR(VLOOKUP('Matriz Objetivos x Projetos'!K$10,'Quadro Geral'!$C$5:$E$36,4,FALSE)='Matriz Objetivos x Projetos'!$B22,VLOOKUP('Matriz Objetivos x Projetos'!K$10,'Quadro Geral'!$C$5:$E$25,5,FALSE)='Matriz Objetivos x Projetos'!$B22),"S","")),"")</f>
        <v/>
      </c>
      <c r="L22" s="18" t="str">
        <f>IFERROR(IF(VLOOKUP(L$10,'Quadro Geral'!$C$5:$E$36,3,FALSE)='Matriz Objetivos x Projetos'!$B22,"P",IF(OR(VLOOKUP('Matriz Objetivos x Projetos'!L$10,'Quadro Geral'!$C$5:$E$36,4,FALSE)='Matriz Objetivos x Projetos'!$B22,VLOOKUP('Matriz Objetivos x Projetos'!L$10,'Quadro Geral'!$C$5:$E$25,5,FALSE)='Matriz Objetivos x Projetos'!$B22),"S","")),"")</f>
        <v/>
      </c>
      <c r="M22" s="18" t="str">
        <f>IFERROR(IF(VLOOKUP(M$10,'Quadro Geral'!$C$5:$E$36,3,FALSE)='Matriz Objetivos x Projetos'!$B22,"P",IF(OR(VLOOKUP('Matriz Objetivos x Projetos'!M$10,'Quadro Geral'!$C$5:$E$36,4,FALSE)='Matriz Objetivos x Projetos'!$B22,VLOOKUP('Matriz Objetivos x Projetos'!M$10,'Quadro Geral'!$C$5:$E$25,5,FALSE)='Matriz Objetivos x Projetos'!$B22),"S","")),"")</f>
        <v/>
      </c>
      <c r="N22" s="18" t="str">
        <f>IFERROR(IF(VLOOKUP(N$10,'Quadro Geral'!$C$5:$E$36,3,FALSE)='Matriz Objetivos x Projetos'!$B22,"P",IF(OR(VLOOKUP('Matriz Objetivos x Projetos'!N$10,'Quadro Geral'!$C$5:$E$36,4,FALSE)='Matriz Objetivos x Projetos'!$B22,VLOOKUP('Matriz Objetivos x Projetos'!N$10,'Quadro Geral'!$C$5:$E$25,5,FALSE)='Matriz Objetivos x Projetos'!$B22),"S","")),"")</f>
        <v/>
      </c>
      <c r="O22" s="18" t="str">
        <f>IFERROR(IF(VLOOKUP(O$10,'Quadro Geral'!$C$5:$E$36,3,FALSE)='Matriz Objetivos x Projetos'!$B22,"P",IF(OR(VLOOKUP('Matriz Objetivos x Projetos'!O$10,'Quadro Geral'!$C$5:$E$36,4,FALSE)='Matriz Objetivos x Projetos'!$B22,VLOOKUP('Matriz Objetivos x Projetos'!O$10,'Quadro Geral'!$C$5:$E$25,5,FALSE)='Matriz Objetivos x Projetos'!$B22),"S","")),"")</f>
        <v/>
      </c>
      <c r="P22" s="18" t="str">
        <f>IFERROR(IF(VLOOKUP(P$10,'Quadro Geral'!$C$5:$E$36,3,FALSE)='Matriz Objetivos x Projetos'!$B22,"P",IF(OR(VLOOKUP('Matriz Objetivos x Projetos'!P$10,'Quadro Geral'!$C$5:$E$36,4,FALSE)='Matriz Objetivos x Projetos'!$B22,VLOOKUP('Matriz Objetivos x Projetos'!P$10,'Quadro Geral'!$C$5:$E$25,5,FALSE)='Matriz Objetivos x Projetos'!$B22),"S","")),"")</f>
        <v/>
      </c>
      <c r="Q22" s="18" t="str">
        <f>IFERROR(IF(VLOOKUP(Q$10,'Quadro Geral'!$C$5:$E$36,3,FALSE)='Matriz Objetivos x Projetos'!$B22,"P",IF(OR(VLOOKUP('Matriz Objetivos x Projetos'!Q$10,'Quadro Geral'!$C$5:$E$36,4,FALSE)='Matriz Objetivos x Projetos'!$B22,VLOOKUP('Matriz Objetivos x Projetos'!Q$10,'Quadro Geral'!$C$5:$E$25,5,FALSE)='Matriz Objetivos x Projetos'!$B22),"S","")),"")</f>
        <v/>
      </c>
      <c r="R22" s="18" t="str">
        <f>IFERROR(IF(VLOOKUP(R$10,'Quadro Geral'!$C$5:$E$36,3,FALSE)='Matriz Objetivos x Projetos'!$B22,"P",IF(OR(VLOOKUP('Matriz Objetivos x Projetos'!R$10,'Quadro Geral'!$C$5:$E$36,4,FALSE)='Matriz Objetivos x Projetos'!$B22,VLOOKUP('Matriz Objetivos x Projetos'!R$10,'Quadro Geral'!$C$5:$E$25,5,FALSE)='Matriz Objetivos x Projetos'!$B22),"S","")),"")</f>
        <v/>
      </c>
      <c r="S22" s="18" t="str">
        <f>IFERROR(IF(VLOOKUP(S$10,'Quadro Geral'!$C$5:$E$36,3,FALSE)='Matriz Objetivos x Projetos'!$B22,"P",IF(OR(VLOOKUP('Matriz Objetivos x Projetos'!S$10,'Quadro Geral'!$C$5:$E$36,4,FALSE)='Matriz Objetivos x Projetos'!$B22,VLOOKUP('Matriz Objetivos x Projetos'!S$10,'Quadro Geral'!$C$5:$E$25,5,FALSE)='Matriz Objetivos x Projetos'!$B22),"S","")),"")</f>
        <v/>
      </c>
      <c r="T22" s="18" t="str">
        <f>IFERROR(IF(VLOOKUP(T$10,'Quadro Geral'!$C$5:$E$36,3,FALSE)='Matriz Objetivos x Projetos'!$B22,"P",IF(OR(VLOOKUP('Matriz Objetivos x Projetos'!T$10,'Quadro Geral'!$C$5:$E$36,4,FALSE)='Matriz Objetivos x Projetos'!$B22,VLOOKUP('Matriz Objetivos x Projetos'!T$10,'Quadro Geral'!$C$5:$E$25,5,FALSE)='Matriz Objetivos x Projetos'!$B22),"S","")),"")</f>
        <v/>
      </c>
      <c r="U22" s="18" t="str">
        <f>IFERROR(IF(VLOOKUP(U$10,'Quadro Geral'!$C$5:$E$36,3,FALSE)='Matriz Objetivos x Projetos'!$B22,"P",IF(OR(VLOOKUP('Matriz Objetivos x Projetos'!U$10,'Quadro Geral'!$C$5:$E$36,4,FALSE)='Matriz Objetivos x Projetos'!$B22,VLOOKUP('Matriz Objetivos x Projetos'!U$10,'Quadro Geral'!$C$5:$E$25,5,FALSE)='Matriz Objetivos x Projetos'!$B22),"S","")),"")</f>
        <v/>
      </c>
      <c r="V22" s="18" t="str">
        <f>IFERROR(IF(VLOOKUP(V$10,'Quadro Geral'!$C$5:$E$36,3,FALSE)='Matriz Objetivos x Projetos'!$B22,"P",IF(OR(VLOOKUP('Matriz Objetivos x Projetos'!V$10,'Quadro Geral'!$C$5:$E$36,4,FALSE)='Matriz Objetivos x Projetos'!$B22,VLOOKUP('Matriz Objetivos x Projetos'!V$10,'Quadro Geral'!$C$5:$E$25,5,FALSE)='Matriz Objetivos x Projetos'!$B22),"S","")),"")</f>
        <v/>
      </c>
      <c r="W22" s="18" t="str">
        <f>IFERROR(IF(VLOOKUP(W$10,'Quadro Geral'!$C$5:$E$36,3,FALSE)='Matriz Objetivos x Projetos'!$B22,"P",IF(OR(VLOOKUP('Matriz Objetivos x Projetos'!W$10,'Quadro Geral'!$C$5:$E$36,4,FALSE)='Matriz Objetivos x Projetos'!$B22,VLOOKUP('Matriz Objetivos x Projetos'!W$10,'Quadro Geral'!$C$5:$E$25,5,FALSE)='Matriz Objetivos x Projetos'!$B22),"S","")),"")</f>
        <v/>
      </c>
      <c r="X22" s="16">
        <f t="shared" si="0"/>
        <v>0</v>
      </c>
      <c r="Y22" s="15" t="str">
        <f t="shared" si="1"/>
        <v>Pessoas e Infraestrutura</v>
      </c>
    </row>
    <row r="23" spans="1:25" ht="63" customHeight="1" x14ac:dyDescent="0.25">
      <c r="A23" s="61"/>
      <c r="B23" s="59" t="s">
        <v>19</v>
      </c>
      <c r="C23" s="18" t="str">
        <f>IFERROR(IF(VLOOKUP(C$10,'Quadro Geral'!$C$5:$E$36,3,FALSE)='Matriz Objetivos x Projetos'!$B23,"P",IF(OR(VLOOKUP('Matriz Objetivos x Projetos'!C$10,'Quadro Geral'!$C$5:$E$36,4,FALSE)='Matriz Objetivos x Projetos'!$B23,VLOOKUP('Matriz Objetivos x Projetos'!C$10,'Quadro Geral'!$C$5:$E$25,5,FALSE)='Matriz Objetivos x Projetos'!$B23),"S","")),"")</f>
        <v/>
      </c>
      <c r="D23" s="18" t="str">
        <f>IFERROR(IF(VLOOKUP(D$10,'Quadro Geral'!$C$5:$E$36,3,FALSE)='Matriz Objetivos x Projetos'!$B23,"P",IF(OR(VLOOKUP('Matriz Objetivos x Projetos'!D$10,'Quadro Geral'!$C$5:$E$36,4,FALSE)='Matriz Objetivos x Projetos'!$B23,VLOOKUP('Matriz Objetivos x Projetos'!D$10,'Quadro Geral'!$C$5:$E$25,5,FALSE)='Matriz Objetivos x Projetos'!$B23),"S","")),"")</f>
        <v/>
      </c>
      <c r="E23" s="18" t="str">
        <f>IFERROR(IF(VLOOKUP(E$10,'Quadro Geral'!$C$5:$E$36,3,FALSE)='Matriz Objetivos x Projetos'!$B23,"P",IF(OR(VLOOKUP('Matriz Objetivos x Projetos'!E$10,'Quadro Geral'!$C$5:$E$36,4,FALSE)='Matriz Objetivos x Projetos'!$B23,VLOOKUP('Matriz Objetivos x Projetos'!E$10,'Quadro Geral'!$C$5:$E$25,5,FALSE)='Matriz Objetivos x Projetos'!$B23),"S","")),"")</f>
        <v/>
      </c>
      <c r="F23" s="18" t="str">
        <f>IFERROR(IF(VLOOKUP(F$10,'Quadro Geral'!$C$5:$E$36,3,FALSE)='Matriz Objetivos x Projetos'!$B23,"P",IF(OR(VLOOKUP('Matriz Objetivos x Projetos'!F$10,'Quadro Geral'!$C$5:$E$36,4,FALSE)='Matriz Objetivos x Projetos'!$B23,VLOOKUP('Matriz Objetivos x Projetos'!F$10,'Quadro Geral'!$C$5:$E$25,5,FALSE)='Matriz Objetivos x Projetos'!$B23),"S","")),"")</f>
        <v/>
      </c>
      <c r="G23" s="18" t="str">
        <f>IFERROR(IF(VLOOKUP(G$10,'Quadro Geral'!$C$5:$E$36,3,FALSE)='Matriz Objetivos x Projetos'!$B23,"P",IF(OR(VLOOKUP('Matriz Objetivos x Projetos'!G$10,'Quadro Geral'!$C$5:$E$36,4,FALSE)='Matriz Objetivos x Projetos'!$B23,VLOOKUP('Matriz Objetivos x Projetos'!G$10,'Quadro Geral'!$C$5:$E$25,5,FALSE)='Matriz Objetivos x Projetos'!$B23),"S","")),"")</f>
        <v/>
      </c>
      <c r="H23" s="18" t="str">
        <f>IFERROR(IF(VLOOKUP(H$10,'Quadro Geral'!$C$5:$E$36,3,FALSE)='Matriz Objetivos x Projetos'!$B23,"P",IF(OR(VLOOKUP('Matriz Objetivos x Projetos'!H$10,'Quadro Geral'!$C$5:$E$36,4,FALSE)='Matriz Objetivos x Projetos'!$B23,VLOOKUP('Matriz Objetivos x Projetos'!H$10,'Quadro Geral'!$C$5:$E$25,5,FALSE)='Matriz Objetivos x Projetos'!$B23),"S","")),"")</f>
        <v/>
      </c>
      <c r="I23" s="18" t="str">
        <f>IFERROR(IF(VLOOKUP(I$10,'Quadro Geral'!$C$5:$E$36,3,FALSE)='Matriz Objetivos x Projetos'!$B23,"P",IF(OR(VLOOKUP('Matriz Objetivos x Projetos'!I$10,'Quadro Geral'!$C$5:$E$36,4,FALSE)='Matriz Objetivos x Projetos'!$B23,VLOOKUP('Matriz Objetivos x Projetos'!I$10,'Quadro Geral'!$C$5:$E$25,5,FALSE)='Matriz Objetivos x Projetos'!$B23),"S","")),"")</f>
        <v/>
      </c>
      <c r="J23" s="18" t="str">
        <f>IFERROR(IF(VLOOKUP(J$10,'Quadro Geral'!$C$5:$E$36,3,FALSE)='Matriz Objetivos x Projetos'!$B23,"P",IF(OR(VLOOKUP('Matriz Objetivos x Projetos'!J$10,'Quadro Geral'!$C$5:$E$36,4,FALSE)='Matriz Objetivos x Projetos'!$B23,VLOOKUP('Matriz Objetivos x Projetos'!J$10,'Quadro Geral'!$C$5:$E$25,5,FALSE)='Matriz Objetivos x Projetos'!$B23),"S","")),"")</f>
        <v/>
      </c>
      <c r="K23" s="18" t="str">
        <f>IFERROR(IF(VLOOKUP(K$10,'Quadro Geral'!$C$5:$E$36,3,FALSE)='Matriz Objetivos x Projetos'!$B23,"P",IF(OR(VLOOKUP('Matriz Objetivos x Projetos'!K$10,'Quadro Geral'!$C$5:$E$36,4,FALSE)='Matriz Objetivos x Projetos'!$B23,VLOOKUP('Matriz Objetivos x Projetos'!K$10,'Quadro Geral'!$C$5:$E$25,5,FALSE)='Matriz Objetivos x Projetos'!$B23),"S","")),"")</f>
        <v/>
      </c>
      <c r="L23" s="18" t="str">
        <f>IFERROR(IF(VLOOKUP(L$10,'Quadro Geral'!$C$5:$E$36,3,FALSE)='Matriz Objetivos x Projetos'!$B23,"P",IF(OR(VLOOKUP('Matriz Objetivos x Projetos'!L$10,'Quadro Geral'!$C$5:$E$36,4,FALSE)='Matriz Objetivos x Projetos'!$B23,VLOOKUP('Matriz Objetivos x Projetos'!L$10,'Quadro Geral'!$C$5:$E$25,5,FALSE)='Matriz Objetivos x Projetos'!$B23),"S","")),"")</f>
        <v/>
      </c>
      <c r="M23" s="18" t="str">
        <f>IFERROR(IF(VLOOKUP(M$10,'Quadro Geral'!$C$5:$E$36,3,FALSE)='Matriz Objetivos x Projetos'!$B23,"P",IF(OR(VLOOKUP('Matriz Objetivos x Projetos'!M$10,'Quadro Geral'!$C$5:$E$36,4,FALSE)='Matriz Objetivos x Projetos'!$B23,VLOOKUP('Matriz Objetivos x Projetos'!M$10,'Quadro Geral'!$C$5:$E$25,5,FALSE)='Matriz Objetivos x Projetos'!$B23),"S","")),"")</f>
        <v/>
      </c>
      <c r="N23" s="18" t="str">
        <f>IFERROR(IF(VLOOKUP(N$10,'Quadro Geral'!$C$5:$E$36,3,FALSE)='Matriz Objetivos x Projetos'!$B23,"P",IF(OR(VLOOKUP('Matriz Objetivos x Projetos'!N$10,'Quadro Geral'!$C$5:$E$36,4,FALSE)='Matriz Objetivos x Projetos'!$B23,VLOOKUP('Matriz Objetivos x Projetos'!N$10,'Quadro Geral'!$C$5:$E$25,5,FALSE)='Matriz Objetivos x Projetos'!$B23),"S","")),"")</f>
        <v/>
      </c>
      <c r="O23" s="18" t="str">
        <f>IFERROR(IF(VLOOKUP(O$10,'Quadro Geral'!$C$5:$E$36,3,FALSE)='Matriz Objetivos x Projetos'!$B23,"P",IF(OR(VLOOKUP('Matriz Objetivos x Projetos'!O$10,'Quadro Geral'!$C$5:$E$36,4,FALSE)='Matriz Objetivos x Projetos'!$B23,VLOOKUP('Matriz Objetivos x Projetos'!O$10,'Quadro Geral'!$C$5:$E$25,5,FALSE)='Matriz Objetivos x Projetos'!$B23),"S","")),"")</f>
        <v/>
      </c>
      <c r="P23" s="18" t="str">
        <f>IFERROR(IF(VLOOKUP(P$10,'Quadro Geral'!$C$5:$E$36,3,FALSE)='Matriz Objetivos x Projetos'!$B23,"P",IF(OR(VLOOKUP('Matriz Objetivos x Projetos'!P$10,'Quadro Geral'!$C$5:$E$36,4,FALSE)='Matriz Objetivos x Projetos'!$B23,VLOOKUP('Matriz Objetivos x Projetos'!P$10,'Quadro Geral'!$C$5:$E$25,5,FALSE)='Matriz Objetivos x Projetos'!$B23),"S","")),"")</f>
        <v/>
      </c>
      <c r="Q23" s="18" t="str">
        <f>IFERROR(IF(VLOOKUP(Q$10,'Quadro Geral'!$C$5:$E$36,3,FALSE)='Matriz Objetivos x Projetos'!$B23,"P",IF(OR(VLOOKUP('Matriz Objetivos x Projetos'!Q$10,'Quadro Geral'!$C$5:$E$36,4,FALSE)='Matriz Objetivos x Projetos'!$B23,VLOOKUP('Matriz Objetivos x Projetos'!Q$10,'Quadro Geral'!$C$5:$E$25,5,FALSE)='Matriz Objetivos x Projetos'!$B23),"S","")),"")</f>
        <v/>
      </c>
      <c r="R23" s="18" t="str">
        <f>IFERROR(IF(VLOOKUP(R$10,'Quadro Geral'!$C$5:$E$36,3,FALSE)='Matriz Objetivos x Projetos'!$B23,"P",IF(OR(VLOOKUP('Matriz Objetivos x Projetos'!R$10,'Quadro Geral'!$C$5:$E$36,4,FALSE)='Matriz Objetivos x Projetos'!$B23,VLOOKUP('Matriz Objetivos x Projetos'!R$10,'Quadro Geral'!$C$5:$E$25,5,FALSE)='Matriz Objetivos x Projetos'!$B23),"S","")),"")</f>
        <v/>
      </c>
      <c r="S23" s="18" t="str">
        <f>IFERROR(IF(VLOOKUP(S$10,'Quadro Geral'!$C$5:$E$36,3,FALSE)='Matriz Objetivos x Projetos'!$B23,"P",IF(OR(VLOOKUP('Matriz Objetivos x Projetos'!S$10,'Quadro Geral'!$C$5:$E$36,4,FALSE)='Matriz Objetivos x Projetos'!$B23,VLOOKUP('Matriz Objetivos x Projetos'!S$10,'Quadro Geral'!$C$5:$E$25,5,FALSE)='Matriz Objetivos x Projetos'!$B23),"S","")),"")</f>
        <v/>
      </c>
      <c r="T23" s="18" t="str">
        <f>IFERROR(IF(VLOOKUP(T$10,'Quadro Geral'!$C$5:$E$36,3,FALSE)='Matriz Objetivos x Projetos'!$B23,"P",IF(OR(VLOOKUP('Matriz Objetivos x Projetos'!T$10,'Quadro Geral'!$C$5:$E$36,4,FALSE)='Matriz Objetivos x Projetos'!$B23,VLOOKUP('Matriz Objetivos x Projetos'!T$10,'Quadro Geral'!$C$5:$E$25,5,FALSE)='Matriz Objetivos x Projetos'!$B23),"S","")),"")</f>
        <v/>
      </c>
      <c r="U23" s="18" t="str">
        <f>IFERROR(IF(VLOOKUP(U$10,'Quadro Geral'!$C$5:$E$36,3,FALSE)='Matriz Objetivos x Projetos'!$B23,"P",IF(OR(VLOOKUP('Matriz Objetivos x Projetos'!U$10,'Quadro Geral'!$C$5:$E$36,4,FALSE)='Matriz Objetivos x Projetos'!$B23,VLOOKUP('Matriz Objetivos x Projetos'!U$10,'Quadro Geral'!$C$5:$E$25,5,FALSE)='Matriz Objetivos x Projetos'!$B23),"S","")),"")</f>
        <v/>
      </c>
      <c r="V23" s="18" t="str">
        <f>IFERROR(IF(VLOOKUP(V$10,'Quadro Geral'!$C$5:$E$36,3,FALSE)='Matriz Objetivos x Projetos'!$B23,"P",IF(OR(VLOOKUP('Matriz Objetivos x Projetos'!V$10,'Quadro Geral'!$C$5:$E$36,4,FALSE)='Matriz Objetivos x Projetos'!$B23,VLOOKUP('Matriz Objetivos x Projetos'!V$10,'Quadro Geral'!$C$5:$E$25,5,FALSE)='Matriz Objetivos x Projetos'!$B23),"S","")),"")</f>
        <v/>
      </c>
      <c r="W23" s="18" t="str">
        <f>IFERROR(IF(VLOOKUP(W$10,'Quadro Geral'!$C$5:$E$36,3,FALSE)='Matriz Objetivos x Projetos'!$B23,"P",IF(OR(VLOOKUP('Matriz Objetivos x Projetos'!W$10,'Quadro Geral'!$C$5:$E$36,4,FALSE)='Matriz Objetivos x Projetos'!$B23,VLOOKUP('Matriz Objetivos x Projetos'!W$10,'Quadro Geral'!$C$5:$E$25,5,FALSE)='Matriz Objetivos x Projetos'!$B23),"S","")),"")</f>
        <v/>
      </c>
      <c r="X23" s="16">
        <f t="shared" si="0"/>
        <v>0</v>
      </c>
      <c r="Y23" s="15" t="str">
        <f t="shared" si="1"/>
        <v>Pessoas e Infraestrutura</v>
      </c>
    </row>
    <row r="24" spans="1:25" ht="63" customHeight="1" x14ac:dyDescent="0.25">
      <c r="A24" s="62"/>
      <c r="B24" s="59" t="s">
        <v>20</v>
      </c>
      <c r="C24" s="18" t="str">
        <f>IFERROR(IF(VLOOKUP(C$10,'Quadro Geral'!$C$5:$E$36,3,FALSE)='Matriz Objetivos x Projetos'!$B24,"P",IF(OR(VLOOKUP('Matriz Objetivos x Projetos'!C$10,'Quadro Geral'!$C$5:$E$36,4,FALSE)='Matriz Objetivos x Projetos'!$B24,VLOOKUP('Matriz Objetivos x Projetos'!C$10,'Quadro Geral'!$C$5:$E$25,5,FALSE)='Matriz Objetivos x Projetos'!$B24),"S","")),"")</f>
        <v/>
      </c>
      <c r="D24" s="18" t="str">
        <f>IFERROR(IF(VLOOKUP(D$10,'Quadro Geral'!$C$5:$E$36,3,FALSE)='Matriz Objetivos x Projetos'!$B24,"P",IF(OR(VLOOKUP('Matriz Objetivos x Projetos'!D$10,'Quadro Geral'!$C$5:$E$36,4,FALSE)='Matriz Objetivos x Projetos'!$B24,VLOOKUP('Matriz Objetivos x Projetos'!D$10,'Quadro Geral'!$C$5:$E$25,5,FALSE)='Matriz Objetivos x Projetos'!$B24),"S","")),"")</f>
        <v/>
      </c>
      <c r="E24" s="18" t="str">
        <f>IFERROR(IF(VLOOKUP(E$10,'Quadro Geral'!$C$5:$E$36,3,FALSE)='Matriz Objetivos x Projetos'!$B24,"P",IF(OR(VLOOKUP('Matriz Objetivos x Projetos'!E$10,'Quadro Geral'!$C$5:$E$36,4,FALSE)='Matriz Objetivos x Projetos'!$B24,VLOOKUP('Matriz Objetivos x Projetos'!E$10,'Quadro Geral'!$C$5:$E$25,5,FALSE)='Matriz Objetivos x Projetos'!$B24),"S","")),"")</f>
        <v/>
      </c>
      <c r="F24" s="18" t="str">
        <f>IFERROR(IF(VLOOKUP(F$10,'Quadro Geral'!$C$5:$E$36,3,FALSE)='Matriz Objetivos x Projetos'!$B24,"P",IF(OR(VLOOKUP('Matriz Objetivos x Projetos'!F$10,'Quadro Geral'!$C$5:$E$36,4,FALSE)='Matriz Objetivos x Projetos'!$B24,VLOOKUP('Matriz Objetivos x Projetos'!F$10,'Quadro Geral'!$C$5:$E$25,5,FALSE)='Matriz Objetivos x Projetos'!$B24),"S","")),"")</f>
        <v/>
      </c>
      <c r="G24" s="18" t="str">
        <f>IFERROR(IF(VLOOKUP(G$10,'Quadro Geral'!$C$5:$E$36,3,FALSE)='Matriz Objetivos x Projetos'!$B24,"P",IF(OR(VLOOKUP('Matriz Objetivos x Projetos'!G$10,'Quadro Geral'!$C$5:$E$36,4,FALSE)='Matriz Objetivos x Projetos'!$B24,VLOOKUP('Matriz Objetivos x Projetos'!G$10,'Quadro Geral'!$C$5:$E$25,5,FALSE)='Matriz Objetivos x Projetos'!$B24),"S","")),"")</f>
        <v/>
      </c>
      <c r="H24" s="18" t="str">
        <f>IFERROR(IF(VLOOKUP(H$10,'Quadro Geral'!$C$5:$E$36,3,FALSE)='Matriz Objetivos x Projetos'!$B24,"P",IF(OR(VLOOKUP('Matriz Objetivos x Projetos'!H$10,'Quadro Geral'!$C$5:$E$36,4,FALSE)='Matriz Objetivos x Projetos'!$B24,VLOOKUP('Matriz Objetivos x Projetos'!H$10,'Quadro Geral'!$C$5:$E$25,5,FALSE)='Matriz Objetivos x Projetos'!$B24),"S","")),"")</f>
        <v/>
      </c>
      <c r="I24" s="18" t="str">
        <f>IFERROR(IF(VLOOKUP(I$10,'Quadro Geral'!$C$5:$E$36,3,FALSE)='Matriz Objetivos x Projetos'!$B24,"P",IF(OR(VLOOKUP('Matriz Objetivos x Projetos'!I$10,'Quadro Geral'!$C$5:$E$36,4,FALSE)='Matriz Objetivos x Projetos'!$B24,VLOOKUP('Matriz Objetivos x Projetos'!I$10,'Quadro Geral'!$C$5:$E$25,5,FALSE)='Matriz Objetivos x Projetos'!$B24),"S","")),"")</f>
        <v/>
      </c>
      <c r="J24" s="18" t="str">
        <f>IFERROR(IF(VLOOKUP(J$10,'Quadro Geral'!$C$5:$E$36,3,FALSE)='Matriz Objetivos x Projetos'!$B24,"P",IF(OR(VLOOKUP('Matriz Objetivos x Projetos'!J$10,'Quadro Geral'!$C$5:$E$36,4,FALSE)='Matriz Objetivos x Projetos'!$B24,VLOOKUP('Matriz Objetivos x Projetos'!J$10,'Quadro Geral'!$C$5:$E$25,5,FALSE)='Matriz Objetivos x Projetos'!$B24),"S","")),"")</f>
        <v/>
      </c>
      <c r="K24" s="18" t="str">
        <f>IFERROR(IF(VLOOKUP(K$10,'Quadro Geral'!$C$5:$E$36,3,FALSE)='Matriz Objetivos x Projetos'!$B24,"P",IF(OR(VLOOKUP('Matriz Objetivos x Projetos'!K$10,'Quadro Geral'!$C$5:$E$36,4,FALSE)='Matriz Objetivos x Projetos'!$B24,VLOOKUP('Matriz Objetivos x Projetos'!K$10,'Quadro Geral'!$C$5:$E$25,5,FALSE)='Matriz Objetivos x Projetos'!$B24),"S","")),"")</f>
        <v/>
      </c>
      <c r="L24" s="18" t="str">
        <f>IFERROR(IF(VLOOKUP(L$10,'Quadro Geral'!$C$5:$E$36,3,FALSE)='Matriz Objetivos x Projetos'!$B24,"P",IF(OR(VLOOKUP('Matriz Objetivos x Projetos'!L$10,'Quadro Geral'!$C$5:$E$36,4,FALSE)='Matriz Objetivos x Projetos'!$B24,VLOOKUP('Matriz Objetivos x Projetos'!L$10,'Quadro Geral'!$C$5:$E$25,5,FALSE)='Matriz Objetivos x Projetos'!$B24),"S","")),"")</f>
        <v/>
      </c>
      <c r="M24" s="18" t="str">
        <f>IFERROR(IF(VLOOKUP(M$10,'Quadro Geral'!$C$5:$E$36,3,FALSE)='Matriz Objetivos x Projetos'!$B24,"P",IF(OR(VLOOKUP('Matriz Objetivos x Projetos'!M$10,'Quadro Geral'!$C$5:$E$36,4,FALSE)='Matriz Objetivos x Projetos'!$B24,VLOOKUP('Matriz Objetivos x Projetos'!M$10,'Quadro Geral'!$C$5:$E$25,5,FALSE)='Matriz Objetivos x Projetos'!$B24),"S","")),"")</f>
        <v/>
      </c>
      <c r="N24" s="18" t="str">
        <f>IFERROR(IF(VLOOKUP(N$10,'Quadro Geral'!$C$5:$E$36,3,FALSE)='Matriz Objetivos x Projetos'!$B24,"P",IF(OR(VLOOKUP('Matriz Objetivos x Projetos'!N$10,'Quadro Geral'!$C$5:$E$36,4,FALSE)='Matriz Objetivos x Projetos'!$B24,VLOOKUP('Matriz Objetivos x Projetos'!N$10,'Quadro Geral'!$C$5:$E$25,5,FALSE)='Matriz Objetivos x Projetos'!$B24),"S","")),"")</f>
        <v/>
      </c>
      <c r="O24" s="18" t="str">
        <f>IFERROR(IF(VLOOKUP(O$10,'Quadro Geral'!$C$5:$E$36,3,FALSE)='Matriz Objetivos x Projetos'!$B24,"P",IF(OR(VLOOKUP('Matriz Objetivos x Projetos'!O$10,'Quadro Geral'!$C$5:$E$36,4,FALSE)='Matriz Objetivos x Projetos'!$B24,VLOOKUP('Matriz Objetivos x Projetos'!O$10,'Quadro Geral'!$C$5:$E$25,5,FALSE)='Matriz Objetivos x Projetos'!$B24),"S","")),"")</f>
        <v/>
      </c>
      <c r="P24" s="18" t="str">
        <f>IFERROR(IF(VLOOKUP(P$10,'Quadro Geral'!$C$5:$E$36,3,FALSE)='Matriz Objetivos x Projetos'!$B24,"P",IF(OR(VLOOKUP('Matriz Objetivos x Projetos'!P$10,'Quadro Geral'!$C$5:$E$36,4,FALSE)='Matriz Objetivos x Projetos'!$B24,VLOOKUP('Matriz Objetivos x Projetos'!P$10,'Quadro Geral'!$C$5:$E$25,5,FALSE)='Matriz Objetivos x Projetos'!$B24),"S","")),"")</f>
        <v/>
      </c>
      <c r="Q24" s="18" t="str">
        <f>IFERROR(IF(VLOOKUP(Q$10,'Quadro Geral'!$C$5:$E$36,3,FALSE)='Matriz Objetivos x Projetos'!$B24,"P",IF(OR(VLOOKUP('Matriz Objetivos x Projetos'!Q$10,'Quadro Geral'!$C$5:$E$36,4,FALSE)='Matriz Objetivos x Projetos'!$B24,VLOOKUP('Matriz Objetivos x Projetos'!Q$10,'Quadro Geral'!$C$5:$E$25,5,FALSE)='Matriz Objetivos x Projetos'!$B24),"S","")),"")</f>
        <v/>
      </c>
      <c r="R24" s="18" t="str">
        <f>IFERROR(IF(VLOOKUP(R$10,'Quadro Geral'!$C$5:$E$36,3,FALSE)='Matriz Objetivos x Projetos'!$B24,"P",IF(OR(VLOOKUP('Matriz Objetivos x Projetos'!R$10,'Quadro Geral'!$C$5:$E$36,4,FALSE)='Matriz Objetivos x Projetos'!$B24,VLOOKUP('Matriz Objetivos x Projetos'!R$10,'Quadro Geral'!$C$5:$E$25,5,FALSE)='Matriz Objetivos x Projetos'!$B24),"S","")),"")</f>
        <v/>
      </c>
      <c r="S24" s="18" t="str">
        <f>IFERROR(IF(VLOOKUP(S$10,'Quadro Geral'!$C$5:$E$36,3,FALSE)='Matriz Objetivos x Projetos'!$B24,"P",IF(OR(VLOOKUP('Matriz Objetivos x Projetos'!S$10,'Quadro Geral'!$C$5:$E$36,4,FALSE)='Matriz Objetivos x Projetos'!$B24,VLOOKUP('Matriz Objetivos x Projetos'!S$10,'Quadro Geral'!$C$5:$E$25,5,FALSE)='Matriz Objetivos x Projetos'!$B24),"S","")),"")</f>
        <v/>
      </c>
      <c r="T24" s="18" t="str">
        <f>IFERROR(IF(VLOOKUP(T$10,'Quadro Geral'!$C$5:$E$36,3,FALSE)='Matriz Objetivos x Projetos'!$B24,"P",IF(OR(VLOOKUP('Matriz Objetivos x Projetos'!T$10,'Quadro Geral'!$C$5:$E$36,4,FALSE)='Matriz Objetivos x Projetos'!$B24,VLOOKUP('Matriz Objetivos x Projetos'!T$10,'Quadro Geral'!$C$5:$E$25,5,FALSE)='Matriz Objetivos x Projetos'!$B24),"S","")),"")</f>
        <v/>
      </c>
      <c r="U24" s="18" t="str">
        <f>IFERROR(IF(VLOOKUP(U$10,'Quadro Geral'!$C$5:$E$36,3,FALSE)='Matriz Objetivos x Projetos'!$B24,"P",IF(OR(VLOOKUP('Matriz Objetivos x Projetos'!U$10,'Quadro Geral'!$C$5:$E$36,4,FALSE)='Matriz Objetivos x Projetos'!$B24,VLOOKUP('Matriz Objetivos x Projetos'!U$10,'Quadro Geral'!$C$5:$E$25,5,FALSE)='Matriz Objetivos x Projetos'!$B24),"S","")),"")</f>
        <v/>
      </c>
      <c r="V24" s="18" t="str">
        <f>IFERROR(IF(VLOOKUP(V$10,'Quadro Geral'!$C$5:$E$36,3,FALSE)='Matriz Objetivos x Projetos'!$B24,"P",IF(OR(VLOOKUP('Matriz Objetivos x Projetos'!V$10,'Quadro Geral'!$C$5:$E$36,4,FALSE)='Matriz Objetivos x Projetos'!$B24,VLOOKUP('Matriz Objetivos x Projetos'!V$10,'Quadro Geral'!$C$5:$E$25,5,FALSE)='Matriz Objetivos x Projetos'!$B24),"S","")),"")</f>
        <v/>
      </c>
      <c r="W24" s="18" t="str">
        <f>IFERROR(IF(VLOOKUP(W$10,'Quadro Geral'!$C$5:$E$36,3,FALSE)='Matriz Objetivos x Projetos'!$B24,"P",IF(OR(VLOOKUP('Matriz Objetivos x Projetos'!W$10,'Quadro Geral'!$C$5:$E$36,4,FALSE)='Matriz Objetivos x Projetos'!$B24,VLOOKUP('Matriz Objetivos x Projetos'!W$10,'Quadro Geral'!$C$5:$E$25,5,FALSE)='Matriz Objetivos x Projetos'!$B24),"S","")),"")</f>
        <v/>
      </c>
      <c r="X24" s="16">
        <f t="shared" si="0"/>
        <v>0</v>
      </c>
      <c r="Y24" s="15" t="str">
        <f t="shared" si="1"/>
        <v>Pessoas e Infraestrutura</v>
      </c>
    </row>
    <row r="25" spans="1:25" x14ac:dyDescent="0.25">
      <c r="C25" s="16">
        <f t="shared" ref="C25:W25" si="2">COUNTIF(C11:C24,"x")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/>
    </row>
  </sheetData>
  <sheetProtection formatCells="0" selectLockedCells="1"/>
  <mergeCells count="4">
    <mergeCell ref="A11:A21"/>
    <mergeCell ref="A7:W7"/>
    <mergeCell ref="A8:W8"/>
    <mergeCell ref="A6:O6"/>
  </mergeCells>
  <conditionalFormatting sqref="C11:W24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>
    <tabColor rgb="FFFFFF00"/>
    <pageSetUpPr fitToPage="1"/>
  </sheetPr>
  <dimension ref="A1:K350"/>
  <sheetViews>
    <sheetView showGridLines="0" topLeftCell="A60" zoomScale="24" zoomScaleNormal="24" zoomScaleSheetLayoutView="50" zoomScalePageLayoutView="10" workbookViewId="0">
      <selection activeCell="A66" sqref="A66:B66"/>
    </sheetView>
  </sheetViews>
  <sheetFormatPr defaultRowHeight="18" x14ac:dyDescent="0.35"/>
  <cols>
    <col min="1" max="1" width="92.5546875" style="22" customWidth="1"/>
    <col min="2" max="2" width="122" style="23" customWidth="1"/>
    <col min="3" max="3" width="37" style="23" customWidth="1"/>
    <col min="4" max="4" width="33.5546875" style="23" customWidth="1"/>
    <col min="5" max="5" width="39" style="22" bestFit="1" customWidth="1"/>
    <col min="6" max="6" width="9.109375" style="28"/>
    <col min="7" max="254" width="9.109375" style="22"/>
    <col min="255" max="255" width="101.33203125" style="22" customWidth="1"/>
    <col min="256" max="256" width="92.33203125" style="22" customWidth="1"/>
    <col min="257" max="257" width="27.88671875" style="22" customWidth="1"/>
    <col min="258" max="258" width="29.5546875" style="22" customWidth="1"/>
    <col min="259" max="259" width="27.33203125" style="22" customWidth="1"/>
    <col min="260" max="260" width="27.6640625" style="22" customWidth="1"/>
    <col min="261" max="261" width="46.109375" style="22" customWidth="1"/>
    <col min="262" max="510" width="9.109375" style="22"/>
    <col min="511" max="511" width="101.33203125" style="22" customWidth="1"/>
    <col min="512" max="512" width="92.33203125" style="22" customWidth="1"/>
    <col min="513" max="513" width="27.88671875" style="22" customWidth="1"/>
    <col min="514" max="514" width="29.5546875" style="22" customWidth="1"/>
    <col min="515" max="515" width="27.33203125" style="22" customWidth="1"/>
    <col min="516" max="516" width="27.6640625" style="22" customWidth="1"/>
    <col min="517" max="517" width="46.109375" style="22" customWidth="1"/>
    <col min="518" max="766" width="9.109375" style="22"/>
    <col min="767" max="767" width="101.33203125" style="22" customWidth="1"/>
    <col min="768" max="768" width="92.33203125" style="22" customWidth="1"/>
    <col min="769" max="769" width="27.88671875" style="22" customWidth="1"/>
    <col min="770" max="770" width="29.5546875" style="22" customWidth="1"/>
    <col min="771" max="771" width="27.33203125" style="22" customWidth="1"/>
    <col min="772" max="772" width="27.6640625" style="22" customWidth="1"/>
    <col min="773" max="773" width="46.109375" style="22" customWidth="1"/>
    <col min="774" max="1022" width="9.109375" style="22"/>
    <col min="1023" max="1023" width="101.33203125" style="22" customWidth="1"/>
    <col min="1024" max="1024" width="92.33203125" style="22" customWidth="1"/>
    <col min="1025" max="1025" width="27.88671875" style="22" customWidth="1"/>
    <col min="1026" max="1026" width="29.5546875" style="22" customWidth="1"/>
    <col min="1027" max="1027" width="27.33203125" style="22" customWidth="1"/>
    <col min="1028" max="1028" width="27.6640625" style="22" customWidth="1"/>
    <col min="1029" max="1029" width="46.109375" style="22" customWidth="1"/>
    <col min="1030" max="1278" width="9.109375" style="22"/>
    <col min="1279" max="1279" width="101.33203125" style="22" customWidth="1"/>
    <col min="1280" max="1280" width="92.33203125" style="22" customWidth="1"/>
    <col min="1281" max="1281" width="27.88671875" style="22" customWidth="1"/>
    <col min="1282" max="1282" width="29.5546875" style="22" customWidth="1"/>
    <col min="1283" max="1283" width="27.33203125" style="22" customWidth="1"/>
    <col min="1284" max="1284" width="27.6640625" style="22" customWidth="1"/>
    <col min="1285" max="1285" width="46.109375" style="22" customWidth="1"/>
    <col min="1286" max="1534" width="9.109375" style="22"/>
    <col min="1535" max="1535" width="101.33203125" style="22" customWidth="1"/>
    <col min="1536" max="1536" width="92.33203125" style="22" customWidth="1"/>
    <col min="1537" max="1537" width="27.88671875" style="22" customWidth="1"/>
    <col min="1538" max="1538" width="29.5546875" style="22" customWidth="1"/>
    <col min="1539" max="1539" width="27.33203125" style="22" customWidth="1"/>
    <col min="1540" max="1540" width="27.6640625" style="22" customWidth="1"/>
    <col min="1541" max="1541" width="46.109375" style="22" customWidth="1"/>
    <col min="1542" max="1790" width="9.109375" style="22"/>
    <col min="1791" max="1791" width="101.33203125" style="22" customWidth="1"/>
    <col min="1792" max="1792" width="92.33203125" style="22" customWidth="1"/>
    <col min="1793" max="1793" width="27.88671875" style="22" customWidth="1"/>
    <col min="1794" max="1794" width="29.5546875" style="22" customWidth="1"/>
    <col min="1795" max="1795" width="27.33203125" style="22" customWidth="1"/>
    <col min="1796" max="1796" width="27.6640625" style="22" customWidth="1"/>
    <col min="1797" max="1797" width="46.109375" style="22" customWidth="1"/>
    <col min="1798" max="2046" width="9.109375" style="22"/>
    <col min="2047" max="2047" width="101.33203125" style="22" customWidth="1"/>
    <col min="2048" max="2048" width="92.33203125" style="22" customWidth="1"/>
    <col min="2049" max="2049" width="27.88671875" style="22" customWidth="1"/>
    <col min="2050" max="2050" width="29.5546875" style="22" customWidth="1"/>
    <col min="2051" max="2051" width="27.33203125" style="22" customWidth="1"/>
    <col min="2052" max="2052" width="27.6640625" style="22" customWidth="1"/>
    <col min="2053" max="2053" width="46.109375" style="22" customWidth="1"/>
    <col min="2054" max="2302" width="9.109375" style="22"/>
    <col min="2303" max="2303" width="101.33203125" style="22" customWidth="1"/>
    <col min="2304" max="2304" width="92.33203125" style="22" customWidth="1"/>
    <col min="2305" max="2305" width="27.88671875" style="22" customWidth="1"/>
    <col min="2306" max="2306" width="29.5546875" style="22" customWidth="1"/>
    <col min="2307" max="2307" width="27.33203125" style="22" customWidth="1"/>
    <col min="2308" max="2308" width="27.6640625" style="22" customWidth="1"/>
    <col min="2309" max="2309" width="46.109375" style="22" customWidth="1"/>
    <col min="2310" max="2558" width="9.109375" style="22"/>
    <col min="2559" max="2559" width="101.33203125" style="22" customWidth="1"/>
    <col min="2560" max="2560" width="92.33203125" style="22" customWidth="1"/>
    <col min="2561" max="2561" width="27.88671875" style="22" customWidth="1"/>
    <col min="2562" max="2562" width="29.5546875" style="22" customWidth="1"/>
    <col min="2563" max="2563" width="27.33203125" style="22" customWidth="1"/>
    <col min="2564" max="2564" width="27.6640625" style="22" customWidth="1"/>
    <col min="2565" max="2565" width="46.109375" style="22" customWidth="1"/>
    <col min="2566" max="2814" width="9.109375" style="22"/>
    <col min="2815" max="2815" width="101.33203125" style="22" customWidth="1"/>
    <col min="2816" max="2816" width="92.33203125" style="22" customWidth="1"/>
    <col min="2817" max="2817" width="27.88671875" style="22" customWidth="1"/>
    <col min="2818" max="2818" width="29.5546875" style="22" customWidth="1"/>
    <col min="2819" max="2819" width="27.33203125" style="22" customWidth="1"/>
    <col min="2820" max="2820" width="27.6640625" style="22" customWidth="1"/>
    <col min="2821" max="2821" width="46.109375" style="22" customWidth="1"/>
    <col min="2822" max="3070" width="9.109375" style="22"/>
    <col min="3071" max="3071" width="101.33203125" style="22" customWidth="1"/>
    <col min="3072" max="3072" width="92.33203125" style="22" customWidth="1"/>
    <col min="3073" max="3073" width="27.88671875" style="22" customWidth="1"/>
    <col min="3074" max="3074" width="29.5546875" style="22" customWidth="1"/>
    <col min="3075" max="3075" width="27.33203125" style="22" customWidth="1"/>
    <col min="3076" max="3076" width="27.6640625" style="22" customWidth="1"/>
    <col min="3077" max="3077" width="46.109375" style="22" customWidth="1"/>
    <col min="3078" max="3326" width="9.109375" style="22"/>
    <col min="3327" max="3327" width="101.33203125" style="22" customWidth="1"/>
    <col min="3328" max="3328" width="92.33203125" style="22" customWidth="1"/>
    <col min="3329" max="3329" width="27.88671875" style="22" customWidth="1"/>
    <col min="3330" max="3330" width="29.5546875" style="22" customWidth="1"/>
    <col min="3331" max="3331" width="27.33203125" style="22" customWidth="1"/>
    <col min="3332" max="3332" width="27.6640625" style="22" customWidth="1"/>
    <col min="3333" max="3333" width="46.109375" style="22" customWidth="1"/>
    <col min="3334" max="3582" width="9.109375" style="22"/>
    <col min="3583" max="3583" width="101.33203125" style="22" customWidth="1"/>
    <col min="3584" max="3584" width="92.33203125" style="22" customWidth="1"/>
    <col min="3585" max="3585" width="27.88671875" style="22" customWidth="1"/>
    <col min="3586" max="3586" width="29.5546875" style="22" customWidth="1"/>
    <col min="3587" max="3587" width="27.33203125" style="22" customWidth="1"/>
    <col min="3588" max="3588" width="27.6640625" style="22" customWidth="1"/>
    <col min="3589" max="3589" width="46.109375" style="22" customWidth="1"/>
    <col min="3590" max="3838" width="9.109375" style="22"/>
    <col min="3839" max="3839" width="101.33203125" style="22" customWidth="1"/>
    <col min="3840" max="3840" width="92.33203125" style="22" customWidth="1"/>
    <col min="3841" max="3841" width="27.88671875" style="22" customWidth="1"/>
    <col min="3842" max="3842" width="29.5546875" style="22" customWidth="1"/>
    <col min="3843" max="3843" width="27.33203125" style="22" customWidth="1"/>
    <col min="3844" max="3844" width="27.6640625" style="22" customWidth="1"/>
    <col min="3845" max="3845" width="46.109375" style="22" customWidth="1"/>
    <col min="3846" max="4094" width="9.109375" style="22"/>
    <col min="4095" max="4095" width="101.33203125" style="22" customWidth="1"/>
    <col min="4096" max="4096" width="92.33203125" style="22" customWidth="1"/>
    <col min="4097" max="4097" width="27.88671875" style="22" customWidth="1"/>
    <col min="4098" max="4098" width="29.5546875" style="22" customWidth="1"/>
    <col min="4099" max="4099" width="27.33203125" style="22" customWidth="1"/>
    <col min="4100" max="4100" width="27.6640625" style="22" customWidth="1"/>
    <col min="4101" max="4101" width="46.109375" style="22" customWidth="1"/>
    <col min="4102" max="4350" width="9.109375" style="22"/>
    <col min="4351" max="4351" width="101.33203125" style="22" customWidth="1"/>
    <col min="4352" max="4352" width="92.33203125" style="22" customWidth="1"/>
    <col min="4353" max="4353" width="27.88671875" style="22" customWidth="1"/>
    <col min="4354" max="4354" width="29.5546875" style="22" customWidth="1"/>
    <col min="4355" max="4355" width="27.33203125" style="22" customWidth="1"/>
    <col min="4356" max="4356" width="27.6640625" style="22" customWidth="1"/>
    <col min="4357" max="4357" width="46.109375" style="22" customWidth="1"/>
    <col min="4358" max="4606" width="9.109375" style="22"/>
    <col min="4607" max="4607" width="101.33203125" style="22" customWidth="1"/>
    <col min="4608" max="4608" width="92.33203125" style="22" customWidth="1"/>
    <col min="4609" max="4609" width="27.88671875" style="22" customWidth="1"/>
    <col min="4610" max="4610" width="29.5546875" style="22" customWidth="1"/>
    <col min="4611" max="4611" width="27.33203125" style="22" customWidth="1"/>
    <col min="4612" max="4612" width="27.6640625" style="22" customWidth="1"/>
    <col min="4613" max="4613" width="46.109375" style="22" customWidth="1"/>
    <col min="4614" max="4862" width="9.109375" style="22"/>
    <col min="4863" max="4863" width="101.33203125" style="22" customWidth="1"/>
    <col min="4864" max="4864" width="92.33203125" style="22" customWidth="1"/>
    <col min="4865" max="4865" width="27.88671875" style="22" customWidth="1"/>
    <col min="4866" max="4866" width="29.5546875" style="22" customWidth="1"/>
    <col min="4867" max="4867" width="27.33203125" style="22" customWidth="1"/>
    <col min="4868" max="4868" width="27.6640625" style="22" customWidth="1"/>
    <col min="4869" max="4869" width="46.109375" style="22" customWidth="1"/>
    <col min="4870" max="5118" width="9.109375" style="22"/>
    <col min="5119" max="5119" width="101.33203125" style="22" customWidth="1"/>
    <col min="5120" max="5120" width="92.33203125" style="22" customWidth="1"/>
    <col min="5121" max="5121" width="27.88671875" style="22" customWidth="1"/>
    <col min="5122" max="5122" width="29.5546875" style="22" customWidth="1"/>
    <col min="5123" max="5123" width="27.33203125" style="22" customWidth="1"/>
    <col min="5124" max="5124" width="27.6640625" style="22" customWidth="1"/>
    <col min="5125" max="5125" width="46.109375" style="22" customWidth="1"/>
    <col min="5126" max="5374" width="9.109375" style="22"/>
    <col min="5375" max="5375" width="101.33203125" style="22" customWidth="1"/>
    <col min="5376" max="5376" width="92.33203125" style="22" customWidth="1"/>
    <col min="5377" max="5377" width="27.88671875" style="22" customWidth="1"/>
    <col min="5378" max="5378" width="29.5546875" style="22" customWidth="1"/>
    <col min="5379" max="5379" width="27.33203125" style="22" customWidth="1"/>
    <col min="5380" max="5380" width="27.6640625" style="22" customWidth="1"/>
    <col min="5381" max="5381" width="46.109375" style="22" customWidth="1"/>
    <col min="5382" max="5630" width="9.109375" style="22"/>
    <col min="5631" max="5631" width="101.33203125" style="22" customWidth="1"/>
    <col min="5632" max="5632" width="92.33203125" style="22" customWidth="1"/>
    <col min="5633" max="5633" width="27.88671875" style="22" customWidth="1"/>
    <col min="5634" max="5634" width="29.5546875" style="22" customWidth="1"/>
    <col min="5635" max="5635" width="27.33203125" style="22" customWidth="1"/>
    <col min="5636" max="5636" width="27.6640625" style="22" customWidth="1"/>
    <col min="5637" max="5637" width="46.109375" style="22" customWidth="1"/>
    <col min="5638" max="5886" width="9.109375" style="22"/>
    <col min="5887" max="5887" width="101.33203125" style="22" customWidth="1"/>
    <col min="5888" max="5888" width="92.33203125" style="22" customWidth="1"/>
    <col min="5889" max="5889" width="27.88671875" style="22" customWidth="1"/>
    <col min="5890" max="5890" width="29.5546875" style="22" customWidth="1"/>
    <col min="5891" max="5891" width="27.33203125" style="22" customWidth="1"/>
    <col min="5892" max="5892" width="27.6640625" style="22" customWidth="1"/>
    <col min="5893" max="5893" width="46.109375" style="22" customWidth="1"/>
    <col min="5894" max="6142" width="9.109375" style="22"/>
    <col min="6143" max="6143" width="101.33203125" style="22" customWidth="1"/>
    <col min="6144" max="6144" width="92.33203125" style="22" customWidth="1"/>
    <col min="6145" max="6145" width="27.88671875" style="22" customWidth="1"/>
    <col min="6146" max="6146" width="29.5546875" style="22" customWidth="1"/>
    <col min="6147" max="6147" width="27.33203125" style="22" customWidth="1"/>
    <col min="6148" max="6148" width="27.6640625" style="22" customWidth="1"/>
    <col min="6149" max="6149" width="46.109375" style="22" customWidth="1"/>
    <col min="6150" max="6398" width="9.109375" style="22"/>
    <col min="6399" max="6399" width="101.33203125" style="22" customWidth="1"/>
    <col min="6400" max="6400" width="92.33203125" style="22" customWidth="1"/>
    <col min="6401" max="6401" width="27.88671875" style="22" customWidth="1"/>
    <col min="6402" max="6402" width="29.5546875" style="22" customWidth="1"/>
    <col min="6403" max="6403" width="27.33203125" style="22" customWidth="1"/>
    <col min="6404" max="6404" width="27.6640625" style="22" customWidth="1"/>
    <col min="6405" max="6405" width="46.109375" style="22" customWidth="1"/>
    <col min="6406" max="6654" width="9.109375" style="22"/>
    <col min="6655" max="6655" width="101.33203125" style="22" customWidth="1"/>
    <col min="6656" max="6656" width="92.33203125" style="22" customWidth="1"/>
    <col min="6657" max="6657" width="27.88671875" style="22" customWidth="1"/>
    <col min="6658" max="6658" width="29.5546875" style="22" customWidth="1"/>
    <col min="6659" max="6659" width="27.33203125" style="22" customWidth="1"/>
    <col min="6660" max="6660" width="27.6640625" style="22" customWidth="1"/>
    <col min="6661" max="6661" width="46.109375" style="22" customWidth="1"/>
    <col min="6662" max="6910" width="9.109375" style="22"/>
    <col min="6911" max="6911" width="101.33203125" style="22" customWidth="1"/>
    <col min="6912" max="6912" width="92.33203125" style="22" customWidth="1"/>
    <col min="6913" max="6913" width="27.88671875" style="22" customWidth="1"/>
    <col min="6914" max="6914" width="29.5546875" style="22" customWidth="1"/>
    <col min="6915" max="6915" width="27.33203125" style="22" customWidth="1"/>
    <col min="6916" max="6916" width="27.6640625" style="22" customWidth="1"/>
    <col min="6917" max="6917" width="46.109375" style="22" customWidth="1"/>
    <col min="6918" max="7166" width="9.109375" style="22"/>
    <col min="7167" max="7167" width="101.33203125" style="22" customWidth="1"/>
    <col min="7168" max="7168" width="92.33203125" style="22" customWidth="1"/>
    <col min="7169" max="7169" width="27.88671875" style="22" customWidth="1"/>
    <col min="7170" max="7170" width="29.5546875" style="22" customWidth="1"/>
    <col min="7171" max="7171" width="27.33203125" style="22" customWidth="1"/>
    <col min="7172" max="7172" width="27.6640625" style="22" customWidth="1"/>
    <col min="7173" max="7173" width="46.109375" style="22" customWidth="1"/>
    <col min="7174" max="7422" width="9.109375" style="22"/>
    <col min="7423" max="7423" width="101.33203125" style="22" customWidth="1"/>
    <col min="7424" max="7424" width="92.33203125" style="22" customWidth="1"/>
    <col min="7425" max="7425" width="27.88671875" style="22" customWidth="1"/>
    <col min="7426" max="7426" width="29.5546875" style="22" customWidth="1"/>
    <col min="7427" max="7427" width="27.33203125" style="22" customWidth="1"/>
    <col min="7428" max="7428" width="27.6640625" style="22" customWidth="1"/>
    <col min="7429" max="7429" width="46.109375" style="22" customWidth="1"/>
    <col min="7430" max="7678" width="9.109375" style="22"/>
    <col min="7679" max="7679" width="101.33203125" style="22" customWidth="1"/>
    <col min="7680" max="7680" width="92.33203125" style="22" customWidth="1"/>
    <col min="7681" max="7681" width="27.88671875" style="22" customWidth="1"/>
    <col min="7682" max="7682" width="29.5546875" style="22" customWidth="1"/>
    <col min="7683" max="7683" width="27.33203125" style="22" customWidth="1"/>
    <col min="7684" max="7684" width="27.6640625" style="22" customWidth="1"/>
    <col min="7685" max="7685" width="46.109375" style="22" customWidth="1"/>
    <col min="7686" max="7934" width="9.109375" style="22"/>
    <col min="7935" max="7935" width="101.33203125" style="22" customWidth="1"/>
    <col min="7936" max="7936" width="92.33203125" style="22" customWidth="1"/>
    <col min="7937" max="7937" width="27.88671875" style="22" customWidth="1"/>
    <col min="7938" max="7938" width="29.5546875" style="22" customWidth="1"/>
    <col min="7939" max="7939" width="27.33203125" style="22" customWidth="1"/>
    <col min="7940" max="7940" width="27.6640625" style="22" customWidth="1"/>
    <col min="7941" max="7941" width="46.109375" style="22" customWidth="1"/>
    <col min="7942" max="8190" width="9.109375" style="22"/>
    <col min="8191" max="8191" width="101.33203125" style="22" customWidth="1"/>
    <col min="8192" max="8192" width="92.33203125" style="22" customWidth="1"/>
    <col min="8193" max="8193" width="27.88671875" style="22" customWidth="1"/>
    <col min="8194" max="8194" width="29.5546875" style="22" customWidth="1"/>
    <col min="8195" max="8195" width="27.33203125" style="22" customWidth="1"/>
    <col min="8196" max="8196" width="27.6640625" style="22" customWidth="1"/>
    <col min="8197" max="8197" width="46.109375" style="22" customWidth="1"/>
    <col min="8198" max="8446" width="9.109375" style="22"/>
    <col min="8447" max="8447" width="101.33203125" style="22" customWidth="1"/>
    <col min="8448" max="8448" width="92.33203125" style="22" customWidth="1"/>
    <col min="8449" max="8449" width="27.88671875" style="22" customWidth="1"/>
    <col min="8450" max="8450" width="29.5546875" style="22" customWidth="1"/>
    <col min="8451" max="8451" width="27.33203125" style="22" customWidth="1"/>
    <col min="8452" max="8452" width="27.6640625" style="22" customWidth="1"/>
    <col min="8453" max="8453" width="46.109375" style="22" customWidth="1"/>
    <col min="8454" max="8702" width="9.109375" style="22"/>
    <col min="8703" max="8703" width="101.33203125" style="22" customWidth="1"/>
    <col min="8704" max="8704" width="92.33203125" style="22" customWidth="1"/>
    <col min="8705" max="8705" width="27.88671875" style="22" customWidth="1"/>
    <col min="8706" max="8706" width="29.5546875" style="22" customWidth="1"/>
    <col min="8707" max="8707" width="27.33203125" style="22" customWidth="1"/>
    <col min="8708" max="8708" width="27.6640625" style="22" customWidth="1"/>
    <col min="8709" max="8709" width="46.109375" style="22" customWidth="1"/>
    <col min="8710" max="8958" width="9.109375" style="22"/>
    <col min="8959" max="8959" width="101.33203125" style="22" customWidth="1"/>
    <col min="8960" max="8960" width="92.33203125" style="22" customWidth="1"/>
    <col min="8961" max="8961" width="27.88671875" style="22" customWidth="1"/>
    <col min="8962" max="8962" width="29.5546875" style="22" customWidth="1"/>
    <col min="8963" max="8963" width="27.33203125" style="22" customWidth="1"/>
    <col min="8964" max="8964" width="27.6640625" style="22" customWidth="1"/>
    <col min="8965" max="8965" width="46.109375" style="22" customWidth="1"/>
    <col min="8966" max="9214" width="9.109375" style="22"/>
    <col min="9215" max="9215" width="101.33203125" style="22" customWidth="1"/>
    <col min="9216" max="9216" width="92.33203125" style="22" customWidth="1"/>
    <col min="9217" max="9217" width="27.88671875" style="22" customWidth="1"/>
    <col min="9218" max="9218" width="29.5546875" style="22" customWidth="1"/>
    <col min="9219" max="9219" width="27.33203125" style="22" customWidth="1"/>
    <col min="9220" max="9220" width="27.6640625" style="22" customWidth="1"/>
    <col min="9221" max="9221" width="46.109375" style="22" customWidth="1"/>
    <col min="9222" max="9470" width="9.109375" style="22"/>
    <col min="9471" max="9471" width="101.33203125" style="22" customWidth="1"/>
    <col min="9472" max="9472" width="92.33203125" style="22" customWidth="1"/>
    <col min="9473" max="9473" width="27.88671875" style="22" customWidth="1"/>
    <col min="9474" max="9474" width="29.5546875" style="22" customWidth="1"/>
    <col min="9475" max="9475" width="27.33203125" style="22" customWidth="1"/>
    <col min="9476" max="9476" width="27.6640625" style="22" customWidth="1"/>
    <col min="9477" max="9477" width="46.109375" style="22" customWidth="1"/>
    <col min="9478" max="9726" width="9.109375" style="22"/>
    <col min="9727" max="9727" width="101.33203125" style="22" customWidth="1"/>
    <col min="9728" max="9728" width="92.33203125" style="22" customWidth="1"/>
    <col min="9729" max="9729" width="27.88671875" style="22" customWidth="1"/>
    <col min="9730" max="9730" width="29.5546875" style="22" customWidth="1"/>
    <col min="9731" max="9731" width="27.33203125" style="22" customWidth="1"/>
    <col min="9732" max="9732" width="27.6640625" style="22" customWidth="1"/>
    <col min="9733" max="9733" width="46.109375" style="22" customWidth="1"/>
    <col min="9734" max="9982" width="9.109375" style="22"/>
    <col min="9983" max="9983" width="101.33203125" style="22" customWidth="1"/>
    <col min="9984" max="9984" width="92.33203125" style="22" customWidth="1"/>
    <col min="9985" max="9985" width="27.88671875" style="22" customWidth="1"/>
    <col min="9986" max="9986" width="29.5546875" style="22" customWidth="1"/>
    <col min="9987" max="9987" width="27.33203125" style="22" customWidth="1"/>
    <col min="9988" max="9988" width="27.6640625" style="22" customWidth="1"/>
    <col min="9989" max="9989" width="46.109375" style="22" customWidth="1"/>
    <col min="9990" max="10238" width="9.109375" style="22"/>
    <col min="10239" max="10239" width="101.33203125" style="22" customWidth="1"/>
    <col min="10240" max="10240" width="92.33203125" style="22" customWidth="1"/>
    <col min="10241" max="10241" width="27.88671875" style="22" customWidth="1"/>
    <col min="10242" max="10242" width="29.5546875" style="22" customWidth="1"/>
    <col min="10243" max="10243" width="27.33203125" style="22" customWidth="1"/>
    <col min="10244" max="10244" width="27.6640625" style="22" customWidth="1"/>
    <col min="10245" max="10245" width="46.109375" style="22" customWidth="1"/>
    <col min="10246" max="10494" width="9.109375" style="22"/>
    <col min="10495" max="10495" width="101.33203125" style="22" customWidth="1"/>
    <col min="10496" max="10496" width="92.33203125" style="22" customWidth="1"/>
    <col min="10497" max="10497" width="27.88671875" style="22" customWidth="1"/>
    <col min="10498" max="10498" width="29.5546875" style="22" customWidth="1"/>
    <col min="10499" max="10499" width="27.33203125" style="22" customWidth="1"/>
    <col min="10500" max="10500" width="27.6640625" style="22" customWidth="1"/>
    <col min="10501" max="10501" width="46.109375" style="22" customWidth="1"/>
    <col min="10502" max="10750" width="9.109375" style="22"/>
    <col min="10751" max="10751" width="101.33203125" style="22" customWidth="1"/>
    <col min="10752" max="10752" width="92.33203125" style="22" customWidth="1"/>
    <col min="10753" max="10753" width="27.88671875" style="22" customWidth="1"/>
    <col min="10754" max="10754" width="29.5546875" style="22" customWidth="1"/>
    <col min="10755" max="10755" width="27.33203125" style="22" customWidth="1"/>
    <col min="10756" max="10756" width="27.6640625" style="22" customWidth="1"/>
    <col min="10757" max="10757" width="46.109375" style="22" customWidth="1"/>
    <col min="10758" max="11006" width="9.109375" style="22"/>
    <col min="11007" max="11007" width="101.33203125" style="22" customWidth="1"/>
    <col min="11008" max="11008" width="92.33203125" style="22" customWidth="1"/>
    <col min="11009" max="11009" width="27.88671875" style="22" customWidth="1"/>
    <col min="11010" max="11010" width="29.5546875" style="22" customWidth="1"/>
    <col min="11011" max="11011" width="27.33203125" style="22" customWidth="1"/>
    <col min="11012" max="11012" width="27.6640625" style="22" customWidth="1"/>
    <col min="11013" max="11013" width="46.109375" style="22" customWidth="1"/>
    <col min="11014" max="11262" width="9.109375" style="22"/>
    <col min="11263" max="11263" width="101.33203125" style="22" customWidth="1"/>
    <col min="11264" max="11264" width="92.33203125" style="22" customWidth="1"/>
    <col min="11265" max="11265" width="27.88671875" style="22" customWidth="1"/>
    <col min="11266" max="11266" width="29.5546875" style="22" customWidth="1"/>
    <col min="11267" max="11267" width="27.33203125" style="22" customWidth="1"/>
    <col min="11268" max="11268" width="27.6640625" style="22" customWidth="1"/>
    <col min="11269" max="11269" width="46.109375" style="22" customWidth="1"/>
    <col min="11270" max="11518" width="9.109375" style="22"/>
    <col min="11519" max="11519" width="101.33203125" style="22" customWidth="1"/>
    <col min="11520" max="11520" width="92.33203125" style="22" customWidth="1"/>
    <col min="11521" max="11521" width="27.88671875" style="22" customWidth="1"/>
    <col min="11522" max="11522" width="29.5546875" style="22" customWidth="1"/>
    <col min="11523" max="11523" width="27.33203125" style="22" customWidth="1"/>
    <col min="11524" max="11524" width="27.6640625" style="22" customWidth="1"/>
    <col min="11525" max="11525" width="46.109375" style="22" customWidth="1"/>
    <col min="11526" max="11774" width="9.109375" style="22"/>
    <col min="11775" max="11775" width="101.33203125" style="22" customWidth="1"/>
    <col min="11776" max="11776" width="92.33203125" style="22" customWidth="1"/>
    <col min="11777" max="11777" width="27.88671875" style="22" customWidth="1"/>
    <col min="11778" max="11778" width="29.5546875" style="22" customWidth="1"/>
    <col min="11779" max="11779" width="27.33203125" style="22" customWidth="1"/>
    <col min="11780" max="11780" width="27.6640625" style="22" customWidth="1"/>
    <col min="11781" max="11781" width="46.109375" style="22" customWidth="1"/>
    <col min="11782" max="12030" width="9.109375" style="22"/>
    <col min="12031" max="12031" width="101.33203125" style="22" customWidth="1"/>
    <col min="12032" max="12032" width="92.33203125" style="22" customWidth="1"/>
    <col min="12033" max="12033" width="27.88671875" style="22" customWidth="1"/>
    <col min="12034" max="12034" width="29.5546875" style="22" customWidth="1"/>
    <col min="12035" max="12035" width="27.33203125" style="22" customWidth="1"/>
    <col min="12036" max="12036" width="27.6640625" style="22" customWidth="1"/>
    <col min="12037" max="12037" width="46.109375" style="22" customWidth="1"/>
    <col min="12038" max="12286" width="9.109375" style="22"/>
    <col min="12287" max="12287" width="101.33203125" style="22" customWidth="1"/>
    <col min="12288" max="12288" width="92.33203125" style="22" customWidth="1"/>
    <col min="12289" max="12289" width="27.88671875" style="22" customWidth="1"/>
    <col min="12290" max="12290" width="29.5546875" style="22" customWidth="1"/>
    <col min="12291" max="12291" width="27.33203125" style="22" customWidth="1"/>
    <col min="12292" max="12292" width="27.6640625" style="22" customWidth="1"/>
    <col min="12293" max="12293" width="46.109375" style="22" customWidth="1"/>
    <col min="12294" max="12542" width="9.109375" style="22"/>
    <col min="12543" max="12543" width="101.33203125" style="22" customWidth="1"/>
    <col min="12544" max="12544" width="92.33203125" style="22" customWidth="1"/>
    <col min="12545" max="12545" width="27.88671875" style="22" customWidth="1"/>
    <col min="12546" max="12546" width="29.5546875" style="22" customWidth="1"/>
    <col min="12547" max="12547" width="27.33203125" style="22" customWidth="1"/>
    <col min="12548" max="12548" width="27.6640625" style="22" customWidth="1"/>
    <col min="12549" max="12549" width="46.109375" style="22" customWidth="1"/>
    <col min="12550" max="12798" width="9.109375" style="22"/>
    <col min="12799" max="12799" width="101.33203125" style="22" customWidth="1"/>
    <col min="12800" max="12800" width="92.33203125" style="22" customWidth="1"/>
    <col min="12801" max="12801" width="27.88671875" style="22" customWidth="1"/>
    <col min="12802" max="12802" width="29.5546875" style="22" customWidth="1"/>
    <col min="12803" max="12803" width="27.33203125" style="22" customWidth="1"/>
    <col min="12804" max="12804" width="27.6640625" style="22" customWidth="1"/>
    <col min="12805" max="12805" width="46.109375" style="22" customWidth="1"/>
    <col min="12806" max="13054" width="9.109375" style="22"/>
    <col min="13055" max="13055" width="101.33203125" style="22" customWidth="1"/>
    <col min="13056" max="13056" width="92.33203125" style="22" customWidth="1"/>
    <col min="13057" max="13057" width="27.88671875" style="22" customWidth="1"/>
    <col min="13058" max="13058" width="29.5546875" style="22" customWidth="1"/>
    <col min="13059" max="13059" width="27.33203125" style="22" customWidth="1"/>
    <col min="13060" max="13060" width="27.6640625" style="22" customWidth="1"/>
    <col min="13061" max="13061" width="46.109375" style="22" customWidth="1"/>
    <col min="13062" max="13310" width="9.109375" style="22"/>
    <col min="13311" max="13311" width="101.33203125" style="22" customWidth="1"/>
    <col min="13312" max="13312" width="92.33203125" style="22" customWidth="1"/>
    <col min="13313" max="13313" width="27.88671875" style="22" customWidth="1"/>
    <col min="13314" max="13314" width="29.5546875" style="22" customWidth="1"/>
    <col min="13315" max="13315" width="27.33203125" style="22" customWidth="1"/>
    <col min="13316" max="13316" width="27.6640625" style="22" customWidth="1"/>
    <col min="13317" max="13317" width="46.109375" style="22" customWidth="1"/>
    <col min="13318" max="13566" width="9.109375" style="22"/>
    <col min="13567" max="13567" width="101.33203125" style="22" customWidth="1"/>
    <col min="13568" max="13568" width="92.33203125" style="22" customWidth="1"/>
    <col min="13569" max="13569" width="27.88671875" style="22" customWidth="1"/>
    <col min="13570" max="13570" width="29.5546875" style="22" customWidth="1"/>
    <col min="13571" max="13571" width="27.33203125" style="22" customWidth="1"/>
    <col min="13572" max="13572" width="27.6640625" style="22" customWidth="1"/>
    <col min="13573" max="13573" width="46.109375" style="22" customWidth="1"/>
    <col min="13574" max="13822" width="9.109375" style="22"/>
    <col min="13823" max="13823" width="101.33203125" style="22" customWidth="1"/>
    <col min="13824" max="13824" width="92.33203125" style="22" customWidth="1"/>
    <col min="13825" max="13825" width="27.88671875" style="22" customWidth="1"/>
    <col min="13826" max="13826" width="29.5546875" style="22" customWidth="1"/>
    <col min="13827" max="13827" width="27.33203125" style="22" customWidth="1"/>
    <col min="13828" max="13828" width="27.6640625" style="22" customWidth="1"/>
    <col min="13829" max="13829" width="46.109375" style="22" customWidth="1"/>
    <col min="13830" max="14078" width="9.109375" style="22"/>
    <col min="14079" max="14079" width="101.33203125" style="22" customWidth="1"/>
    <col min="14080" max="14080" width="92.33203125" style="22" customWidth="1"/>
    <col min="14081" max="14081" width="27.88671875" style="22" customWidth="1"/>
    <col min="14082" max="14082" width="29.5546875" style="22" customWidth="1"/>
    <col min="14083" max="14083" width="27.33203125" style="22" customWidth="1"/>
    <col min="14084" max="14084" width="27.6640625" style="22" customWidth="1"/>
    <col min="14085" max="14085" width="46.109375" style="22" customWidth="1"/>
    <col min="14086" max="14334" width="9.109375" style="22"/>
    <col min="14335" max="14335" width="101.33203125" style="22" customWidth="1"/>
    <col min="14336" max="14336" width="92.33203125" style="22" customWidth="1"/>
    <col min="14337" max="14337" width="27.88671875" style="22" customWidth="1"/>
    <col min="14338" max="14338" width="29.5546875" style="22" customWidth="1"/>
    <col min="14339" max="14339" width="27.33203125" style="22" customWidth="1"/>
    <col min="14340" max="14340" width="27.6640625" style="22" customWidth="1"/>
    <col min="14341" max="14341" width="46.109375" style="22" customWidth="1"/>
    <col min="14342" max="14590" width="9.109375" style="22"/>
    <col min="14591" max="14591" width="101.33203125" style="22" customWidth="1"/>
    <col min="14592" max="14592" width="92.33203125" style="22" customWidth="1"/>
    <col min="14593" max="14593" width="27.88671875" style="22" customWidth="1"/>
    <col min="14594" max="14594" width="29.5546875" style="22" customWidth="1"/>
    <col min="14595" max="14595" width="27.33203125" style="22" customWidth="1"/>
    <col min="14596" max="14596" width="27.6640625" style="22" customWidth="1"/>
    <col min="14597" max="14597" width="46.109375" style="22" customWidth="1"/>
    <col min="14598" max="14846" width="9.109375" style="22"/>
    <col min="14847" max="14847" width="101.33203125" style="22" customWidth="1"/>
    <col min="14848" max="14848" width="92.33203125" style="22" customWidth="1"/>
    <col min="14849" max="14849" width="27.88671875" style="22" customWidth="1"/>
    <col min="14850" max="14850" width="29.5546875" style="22" customWidth="1"/>
    <col min="14851" max="14851" width="27.33203125" style="22" customWidth="1"/>
    <col min="14852" max="14852" width="27.6640625" style="22" customWidth="1"/>
    <col min="14853" max="14853" width="46.109375" style="22" customWidth="1"/>
    <col min="14854" max="15102" width="9.109375" style="22"/>
    <col min="15103" max="15103" width="101.33203125" style="22" customWidth="1"/>
    <col min="15104" max="15104" width="92.33203125" style="22" customWidth="1"/>
    <col min="15105" max="15105" width="27.88671875" style="22" customWidth="1"/>
    <col min="15106" max="15106" width="29.5546875" style="22" customWidth="1"/>
    <col min="15107" max="15107" width="27.33203125" style="22" customWidth="1"/>
    <col min="15108" max="15108" width="27.6640625" style="22" customWidth="1"/>
    <col min="15109" max="15109" width="46.109375" style="22" customWidth="1"/>
    <col min="15110" max="15358" width="9.109375" style="22"/>
    <col min="15359" max="15359" width="101.33203125" style="22" customWidth="1"/>
    <col min="15360" max="15360" width="92.33203125" style="22" customWidth="1"/>
    <col min="15361" max="15361" width="27.88671875" style="22" customWidth="1"/>
    <col min="15362" max="15362" width="29.5546875" style="22" customWidth="1"/>
    <col min="15363" max="15363" width="27.33203125" style="22" customWidth="1"/>
    <col min="15364" max="15364" width="27.6640625" style="22" customWidth="1"/>
    <col min="15365" max="15365" width="46.109375" style="22" customWidth="1"/>
    <col min="15366" max="15614" width="9.109375" style="22"/>
    <col min="15615" max="15615" width="101.33203125" style="22" customWidth="1"/>
    <col min="15616" max="15616" width="92.33203125" style="22" customWidth="1"/>
    <col min="15617" max="15617" width="27.88671875" style="22" customWidth="1"/>
    <col min="15618" max="15618" width="29.5546875" style="22" customWidth="1"/>
    <col min="15619" max="15619" width="27.33203125" style="22" customWidth="1"/>
    <col min="15620" max="15620" width="27.6640625" style="22" customWidth="1"/>
    <col min="15621" max="15621" width="46.109375" style="22" customWidth="1"/>
    <col min="15622" max="15870" width="9.109375" style="22"/>
    <col min="15871" max="15871" width="101.33203125" style="22" customWidth="1"/>
    <col min="15872" max="15872" width="92.33203125" style="22" customWidth="1"/>
    <col min="15873" max="15873" width="27.88671875" style="22" customWidth="1"/>
    <col min="15874" max="15874" width="29.5546875" style="22" customWidth="1"/>
    <col min="15875" max="15875" width="27.33203125" style="22" customWidth="1"/>
    <col min="15876" max="15876" width="27.6640625" style="22" customWidth="1"/>
    <col min="15877" max="15877" width="46.109375" style="22" customWidth="1"/>
    <col min="15878" max="16126" width="9.109375" style="22"/>
    <col min="16127" max="16127" width="101.33203125" style="22" customWidth="1"/>
    <col min="16128" max="16128" width="92.33203125" style="22" customWidth="1"/>
    <col min="16129" max="16129" width="27.88671875" style="22" customWidth="1"/>
    <col min="16130" max="16130" width="29.5546875" style="22" customWidth="1"/>
    <col min="16131" max="16131" width="27.33203125" style="22" customWidth="1"/>
    <col min="16132" max="16132" width="27.6640625" style="22" customWidth="1"/>
    <col min="16133" max="16133" width="46.109375" style="22" customWidth="1"/>
    <col min="16134" max="16384" width="9.109375" style="22"/>
  </cols>
  <sheetData>
    <row r="1" spans="1:11" ht="177" customHeight="1" thickBot="1" x14ac:dyDescent="0.4">
      <c r="B1" s="29"/>
      <c r="C1" s="29"/>
      <c r="D1" s="29"/>
      <c r="E1" s="28"/>
    </row>
    <row r="2" spans="1:11" ht="69" customHeight="1" x14ac:dyDescent="0.35">
      <c r="A2" s="104" t="s">
        <v>21</v>
      </c>
      <c r="B2" s="105"/>
      <c r="C2" s="105"/>
      <c r="D2" s="105"/>
      <c r="E2" s="106"/>
    </row>
    <row r="3" spans="1:11" ht="61.5" customHeight="1" x14ac:dyDescent="0.35">
      <c r="A3" s="99" t="str">
        <f>'Matriz Objetivos x Projetos'!A7:W7</f>
        <v xml:space="preserve">CAU/UF:  </v>
      </c>
      <c r="B3" s="99"/>
      <c r="C3" s="99"/>
      <c r="D3" s="99"/>
      <c r="E3" s="99"/>
      <c r="F3" s="33"/>
      <c r="G3" s="33"/>
      <c r="H3" s="33"/>
      <c r="I3" s="33"/>
      <c r="J3" s="33"/>
      <c r="K3" s="33"/>
    </row>
    <row r="4" spans="1:11" ht="61.5" customHeight="1" x14ac:dyDescent="0.35">
      <c r="A4" s="99" t="s">
        <v>22</v>
      </c>
      <c r="B4" s="99"/>
      <c r="C4" s="99"/>
      <c r="D4" s="99"/>
      <c r="E4" s="99"/>
    </row>
    <row r="5" spans="1:11" s="28" customFormat="1" ht="61.5" customHeight="1" x14ac:dyDescent="0.35">
      <c r="A5" s="37"/>
      <c r="B5" s="38"/>
      <c r="C5" s="38"/>
      <c r="D5" s="38"/>
      <c r="E5" s="38"/>
    </row>
    <row r="6" spans="1:11" ht="61.5" customHeight="1" x14ac:dyDescent="0.35">
      <c r="A6" s="100" t="s">
        <v>23</v>
      </c>
      <c r="B6" s="100"/>
      <c r="C6" s="100"/>
      <c r="D6" s="100"/>
      <c r="E6" s="100"/>
    </row>
    <row r="7" spans="1:11" ht="61.5" customHeight="1" x14ac:dyDescent="0.5">
      <c r="A7" s="40"/>
      <c r="B7" s="41"/>
      <c r="C7" s="41"/>
      <c r="D7" s="41"/>
      <c r="E7" s="42"/>
    </row>
    <row r="8" spans="1:11" s="24" customFormat="1" ht="61.5" customHeight="1" x14ac:dyDescent="0.3">
      <c r="A8" s="43" t="s">
        <v>24</v>
      </c>
      <c r="B8" s="93" t="s">
        <v>25</v>
      </c>
      <c r="C8" s="93" t="s">
        <v>26</v>
      </c>
      <c r="D8" s="93" t="s">
        <v>27</v>
      </c>
      <c r="E8" s="93" t="s">
        <v>28</v>
      </c>
      <c r="F8" s="34"/>
    </row>
    <row r="9" spans="1:11" s="24" customFormat="1" ht="255.75" customHeight="1" x14ac:dyDescent="0.3">
      <c r="A9" s="55" t="s">
        <v>29</v>
      </c>
      <c r="B9" s="51"/>
      <c r="C9" s="51"/>
      <c r="D9" s="51"/>
      <c r="E9" s="36"/>
      <c r="F9" s="34"/>
    </row>
    <row r="10" spans="1:11" s="24" customFormat="1" ht="255.75" customHeight="1" x14ac:dyDescent="0.3">
      <c r="A10" s="63"/>
      <c r="B10" s="67"/>
      <c r="C10" s="65"/>
      <c r="D10" s="51"/>
      <c r="E10" s="36"/>
      <c r="F10" s="34"/>
    </row>
    <row r="11" spans="1:11" s="24" customFormat="1" ht="73.5" customHeight="1" x14ac:dyDescent="0.3">
      <c r="A11" s="101" t="s">
        <v>30</v>
      </c>
      <c r="B11" s="102"/>
      <c r="C11" s="102"/>
      <c r="D11" s="102"/>
      <c r="E11" s="103"/>
      <c r="F11" s="34"/>
    </row>
    <row r="12" spans="1:11" s="24" customFormat="1" ht="64.95" customHeight="1" x14ac:dyDescent="0.3">
      <c r="A12" s="43" t="s">
        <v>6</v>
      </c>
      <c r="B12" s="93" t="s">
        <v>25</v>
      </c>
      <c r="C12" s="93" t="s">
        <v>26</v>
      </c>
      <c r="D12" s="93" t="s">
        <v>27</v>
      </c>
      <c r="E12" s="93" t="s">
        <v>28</v>
      </c>
      <c r="F12" s="34"/>
    </row>
    <row r="13" spans="1:11" s="24" customFormat="1" ht="213" customHeight="1" x14ac:dyDescent="0.3">
      <c r="A13" s="55"/>
      <c r="B13" s="51"/>
      <c r="C13" s="51"/>
      <c r="D13" s="51"/>
      <c r="E13" s="66"/>
      <c r="F13" s="34"/>
    </row>
    <row r="14" spans="1:11" s="24" customFormat="1" ht="213" customHeight="1" x14ac:dyDescent="0.3">
      <c r="A14" s="63"/>
      <c r="B14" s="67"/>
      <c r="C14" s="65"/>
      <c r="D14" s="51"/>
      <c r="E14" s="66"/>
      <c r="F14" s="34"/>
    </row>
    <row r="15" spans="1:11" s="24" customFormat="1" ht="213" customHeight="1" x14ac:dyDescent="0.3">
      <c r="A15" s="63"/>
      <c r="B15" s="67"/>
      <c r="C15" s="65"/>
      <c r="D15" s="51"/>
      <c r="E15" s="66"/>
      <c r="F15" s="34"/>
    </row>
    <row r="16" spans="1:11" s="24" customFormat="1" ht="186.75" customHeight="1" x14ac:dyDescent="0.3">
      <c r="A16" s="55"/>
      <c r="B16" s="51"/>
      <c r="C16" s="51"/>
      <c r="D16" s="51"/>
      <c r="E16" s="66"/>
      <c r="F16" s="34"/>
    </row>
    <row r="17" spans="1:6" s="24" customFormat="1" ht="186.75" customHeight="1" x14ac:dyDescent="0.3">
      <c r="A17" s="63"/>
      <c r="B17" s="67"/>
      <c r="C17" s="65"/>
      <c r="D17" s="51"/>
      <c r="E17" s="66"/>
      <c r="F17" s="34"/>
    </row>
    <row r="18" spans="1:6" s="24" customFormat="1" ht="186.75" customHeight="1" x14ac:dyDescent="0.3">
      <c r="A18" s="63"/>
      <c r="B18" s="64"/>
      <c r="C18" s="65"/>
      <c r="D18" s="51"/>
      <c r="E18" s="66"/>
      <c r="F18" s="34"/>
    </row>
    <row r="19" spans="1:6" s="24" customFormat="1" ht="186.75" customHeight="1" x14ac:dyDescent="0.3">
      <c r="A19" s="63"/>
      <c r="B19" s="64"/>
      <c r="C19" s="65"/>
      <c r="D19" s="51"/>
      <c r="E19" s="66"/>
      <c r="F19" s="34"/>
    </row>
    <row r="20" spans="1:6" s="24" customFormat="1" ht="186.75" customHeight="1" thickBot="1" x14ac:dyDescent="0.35">
      <c r="A20" s="68"/>
      <c r="B20" s="69"/>
      <c r="C20" s="70"/>
      <c r="D20" s="51"/>
      <c r="E20" s="66"/>
      <c r="F20" s="34"/>
    </row>
    <row r="21" spans="1:6" s="24" customFormat="1" ht="89.25" customHeight="1" x14ac:dyDescent="0.3">
      <c r="A21" s="43" t="s">
        <v>31</v>
      </c>
      <c r="B21" s="93" t="s">
        <v>25</v>
      </c>
      <c r="C21" s="93" t="s">
        <v>26</v>
      </c>
      <c r="D21" s="93" t="s">
        <v>27</v>
      </c>
      <c r="E21" s="93" t="s">
        <v>28</v>
      </c>
      <c r="F21" s="34"/>
    </row>
    <row r="22" spans="1:6" s="24" customFormat="1" ht="222" customHeight="1" x14ac:dyDescent="0.3">
      <c r="A22" s="55"/>
      <c r="B22" s="51"/>
      <c r="C22" s="51"/>
      <c r="D22" s="51"/>
      <c r="E22" s="66"/>
      <c r="F22" s="34"/>
    </row>
    <row r="23" spans="1:6" s="24" customFormat="1" ht="246.75" customHeight="1" x14ac:dyDescent="0.3">
      <c r="A23" s="55"/>
      <c r="B23" s="51"/>
      <c r="C23" s="51"/>
      <c r="D23" s="51"/>
      <c r="E23" s="66"/>
      <c r="F23" s="34"/>
    </row>
    <row r="24" spans="1:6" s="24" customFormat="1" ht="98.25" customHeight="1" x14ac:dyDescent="0.3">
      <c r="A24" s="43" t="s">
        <v>8</v>
      </c>
      <c r="B24" s="93" t="s">
        <v>25</v>
      </c>
      <c r="C24" s="93" t="s">
        <v>26</v>
      </c>
      <c r="D24" s="93" t="s">
        <v>27</v>
      </c>
      <c r="E24" s="93" t="s">
        <v>28</v>
      </c>
      <c r="F24" s="34"/>
    </row>
    <row r="25" spans="1:6" s="24" customFormat="1" ht="211.5" customHeight="1" x14ac:dyDescent="0.3">
      <c r="A25" s="55"/>
      <c r="B25" s="51"/>
      <c r="C25" s="51"/>
      <c r="D25" s="51"/>
      <c r="E25" s="36"/>
      <c r="F25" s="34"/>
    </row>
    <row r="26" spans="1:6" s="24" customFormat="1" ht="224.25" customHeight="1" x14ac:dyDescent="0.3">
      <c r="A26" s="55"/>
      <c r="B26" s="51"/>
      <c r="C26" s="51"/>
      <c r="D26" s="51"/>
      <c r="E26" s="36"/>
      <c r="F26" s="34"/>
    </row>
    <row r="27" spans="1:6" s="24" customFormat="1" ht="221.25" customHeight="1" x14ac:dyDescent="0.3">
      <c r="A27" s="55"/>
      <c r="B27" s="51"/>
      <c r="C27" s="51"/>
      <c r="D27" s="51"/>
      <c r="E27" s="36"/>
      <c r="F27" s="34"/>
    </row>
    <row r="28" spans="1:6" s="24" customFormat="1" ht="72" hidden="1" customHeight="1" x14ac:dyDescent="0.3">
      <c r="A28" s="43" t="s">
        <v>9</v>
      </c>
      <c r="B28" s="93" t="s">
        <v>25</v>
      </c>
      <c r="C28" s="93" t="s">
        <v>26</v>
      </c>
      <c r="D28" s="93" t="s">
        <v>32</v>
      </c>
      <c r="E28" s="93" t="s">
        <v>32</v>
      </c>
      <c r="F28" s="34"/>
    </row>
    <row r="29" spans="1:6" s="24" customFormat="1" ht="174" hidden="1" customHeight="1" x14ac:dyDescent="0.3">
      <c r="A29" s="55" t="s">
        <v>33</v>
      </c>
      <c r="B29" s="45" t="s">
        <v>34</v>
      </c>
      <c r="C29" s="45" t="s">
        <v>35</v>
      </c>
      <c r="D29" s="45"/>
      <c r="E29" s="46"/>
      <c r="F29" s="34"/>
    </row>
    <row r="30" spans="1:6" s="24" customFormat="1" ht="217.5" hidden="1" customHeight="1" x14ac:dyDescent="0.3">
      <c r="A30" s="55" t="s">
        <v>36</v>
      </c>
      <c r="B30" s="45" t="s">
        <v>37</v>
      </c>
      <c r="C30" s="45" t="s">
        <v>35</v>
      </c>
      <c r="D30" s="45"/>
      <c r="E30" s="46"/>
      <c r="F30" s="34"/>
    </row>
    <row r="31" spans="1:6" s="24" customFormat="1" ht="77.25" customHeight="1" x14ac:dyDescent="0.3">
      <c r="A31" s="43" t="s">
        <v>38</v>
      </c>
      <c r="B31" s="93" t="s">
        <v>25</v>
      </c>
      <c r="C31" s="93" t="s">
        <v>26</v>
      </c>
      <c r="D31" s="93" t="s">
        <v>27</v>
      </c>
      <c r="E31" s="93" t="s">
        <v>28</v>
      </c>
      <c r="F31" s="34"/>
    </row>
    <row r="32" spans="1:6" s="24" customFormat="1" ht="342.75" customHeight="1" x14ac:dyDescent="0.3">
      <c r="A32" s="55"/>
      <c r="B32" s="51"/>
      <c r="C32" s="51"/>
      <c r="D32" s="51"/>
      <c r="E32" s="36"/>
      <c r="F32" s="34"/>
    </row>
    <row r="33" spans="1:6" s="24" customFormat="1" ht="166.5" customHeight="1" x14ac:dyDescent="0.3">
      <c r="A33" s="63"/>
      <c r="B33" s="71"/>
      <c r="C33" s="65"/>
      <c r="D33" s="51"/>
      <c r="E33" s="36"/>
      <c r="F33" s="34"/>
    </row>
    <row r="34" spans="1:6" s="24" customFormat="1" ht="226.5" customHeight="1" x14ac:dyDescent="0.3">
      <c r="A34" s="55"/>
      <c r="B34" s="51"/>
      <c r="C34" s="51"/>
      <c r="D34" s="51"/>
      <c r="E34" s="36"/>
      <c r="F34" s="34"/>
    </row>
    <row r="35" spans="1:6" s="24" customFormat="1" ht="63.6" customHeight="1" x14ac:dyDescent="0.3">
      <c r="A35" s="43" t="s">
        <v>39</v>
      </c>
      <c r="B35" s="93" t="s">
        <v>25</v>
      </c>
      <c r="C35" s="93" t="s">
        <v>26</v>
      </c>
      <c r="D35" s="93" t="s">
        <v>27</v>
      </c>
      <c r="E35" s="93" t="s">
        <v>28</v>
      </c>
      <c r="F35" s="34"/>
    </row>
    <row r="36" spans="1:6" s="24" customFormat="1" ht="254.25" customHeight="1" x14ac:dyDescent="0.3">
      <c r="A36" s="55"/>
      <c r="B36" s="51"/>
      <c r="C36" s="51"/>
      <c r="D36" s="51"/>
      <c r="E36" s="36"/>
      <c r="F36" s="34"/>
    </row>
    <row r="37" spans="1:6" s="24" customFormat="1" ht="254.25" customHeight="1" x14ac:dyDescent="0.3">
      <c r="A37" s="63"/>
      <c r="B37" s="67"/>
      <c r="C37" s="65"/>
      <c r="D37" s="51"/>
      <c r="E37" s="36"/>
      <c r="F37" s="34"/>
    </row>
    <row r="38" spans="1:6" s="24" customFormat="1" ht="27" x14ac:dyDescent="0.3">
      <c r="A38" s="55"/>
      <c r="B38" s="51"/>
      <c r="C38" s="51"/>
      <c r="D38" s="51"/>
      <c r="E38" s="36"/>
      <c r="F38" s="34"/>
    </row>
    <row r="39" spans="1:6" s="24" customFormat="1" ht="189" customHeight="1" x14ac:dyDescent="0.3">
      <c r="A39" s="63"/>
      <c r="B39" s="72"/>
      <c r="C39" s="65"/>
      <c r="D39" s="51"/>
      <c r="E39" s="36"/>
      <c r="F39" s="34"/>
    </row>
    <row r="40" spans="1:6" s="24" customFormat="1" ht="303" customHeight="1" x14ac:dyDescent="0.3">
      <c r="A40" s="55"/>
      <c r="B40" s="51"/>
      <c r="C40" s="51"/>
      <c r="D40" s="51"/>
      <c r="E40" s="36"/>
      <c r="F40" s="34"/>
    </row>
    <row r="41" spans="1:6" s="24" customFormat="1" ht="233.25" customHeight="1" x14ac:dyDescent="0.3">
      <c r="A41" s="55"/>
      <c r="B41" s="51"/>
      <c r="C41" s="51"/>
      <c r="D41" s="51"/>
      <c r="E41" s="36"/>
      <c r="F41" s="34"/>
    </row>
    <row r="42" spans="1:6" s="34" customFormat="1" ht="65.25" customHeight="1" x14ac:dyDescent="0.3">
      <c r="A42" s="43" t="s">
        <v>12</v>
      </c>
      <c r="B42" s="93" t="s">
        <v>25</v>
      </c>
      <c r="C42" s="93" t="s">
        <v>26</v>
      </c>
      <c r="D42" s="93" t="s">
        <v>27</v>
      </c>
      <c r="E42" s="93" t="s">
        <v>28</v>
      </c>
    </row>
    <row r="43" spans="1:6" s="24" customFormat="1" ht="193.5" customHeight="1" x14ac:dyDescent="0.3">
      <c r="A43" s="44"/>
      <c r="B43" s="45"/>
      <c r="C43" s="45"/>
      <c r="D43" s="45"/>
      <c r="E43" s="50"/>
      <c r="F43" s="34"/>
    </row>
    <row r="44" spans="1:6" s="24" customFormat="1" ht="240.75" customHeight="1" x14ac:dyDescent="0.3">
      <c r="A44" s="44"/>
      <c r="B44" s="45"/>
      <c r="C44" s="45"/>
      <c r="D44" s="45"/>
      <c r="E44" s="49"/>
      <c r="F44" s="34"/>
    </row>
    <row r="45" spans="1:6" s="24" customFormat="1" ht="267.75" customHeight="1" x14ac:dyDescent="0.3">
      <c r="A45" s="44"/>
      <c r="B45" s="45"/>
      <c r="C45" s="45"/>
      <c r="D45" s="45"/>
      <c r="E45" s="49"/>
      <c r="F45" s="34"/>
    </row>
    <row r="46" spans="1:6" s="24" customFormat="1" ht="64.2" customHeight="1" x14ac:dyDescent="0.3">
      <c r="A46" s="43" t="s">
        <v>13</v>
      </c>
      <c r="B46" s="93" t="s">
        <v>25</v>
      </c>
      <c r="C46" s="93" t="s">
        <v>26</v>
      </c>
      <c r="D46" s="93" t="s">
        <v>27</v>
      </c>
      <c r="E46" s="93" t="s">
        <v>28</v>
      </c>
      <c r="F46" s="34"/>
    </row>
    <row r="47" spans="1:6" s="24" customFormat="1" ht="261.75" customHeight="1" x14ac:dyDescent="0.3">
      <c r="A47" s="55"/>
      <c r="B47" s="51"/>
      <c r="C47" s="51"/>
      <c r="D47" s="51"/>
      <c r="E47" s="39"/>
      <c r="F47" s="34"/>
    </row>
    <row r="48" spans="1:6" s="24" customFormat="1" ht="261.75" customHeight="1" x14ac:dyDescent="0.3">
      <c r="A48" s="55"/>
      <c r="B48" s="51"/>
      <c r="C48" s="51"/>
      <c r="D48" s="51"/>
      <c r="E48" s="39"/>
      <c r="F48" s="34"/>
    </row>
    <row r="49" spans="1:6" s="24" customFormat="1" ht="56.4" customHeight="1" x14ac:dyDescent="0.3">
      <c r="A49" s="43" t="s">
        <v>14</v>
      </c>
      <c r="B49" s="93" t="s">
        <v>25</v>
      </c>
      <c r="C49" s="93" t="s">
        <v>26</v>
      </c>
      <c r="D49" s="93" t="s">
        <v>27</v>
      </c>
      <c r="E49" s="93" t="s">
        <v>28</v>
      </c>
      <c r="F49" s="34"/>
    </row>
    <row r="50" spans="1:6" s="24" customFormat="1" ht="197.25" customHeight="1" x14ac:dyDescent="0.3">
      <c r="A50" s="55"/>
      <c r="B50" s="51"/>
      <c r="C50" s="51"/>
      <c r="D50" s="51"/>
      <c r="E50" s="39"/>
      <c r="F50" s="34"/>
    </row>
    <row r="51" spans="1:6" s="24" customFormat="1" ht="197.25" customHeight="1" x14ac:dyDescent="0.3">
      <c r="A51" s="55"/>
      <c r="B51" s="51"/>
      <c r="C51" s="51"/>
      <c r="D51" s="51"/>
      <c r="E51" s="36"/>
      <c r="F51" s="34"/>
    </row>
    <row r="52" spans="1:6" s="24" customFormat="1" ht="61.2" customHeight="1" x14ac:dyDescent="0.3">
      <c r="A52" s="43" t="s">
        <v>15</v>
      </c>
      <c r="B52" s="93" t="s">
        <v>25</v>
      </c>
      <c r="C52" s="93" t="s">
        <v>26</v>
      </c>
      <c r="D52" s="93" t="s">
        <v>27</v>
      </c>
      <c r="E52" s="93" t="s">
        <v>28</v>
      </c>
      <c r="F52" s="34"/>
    </row>
    <row r="53" spans="1:6" s="24" customFormat="1" ht="220.5" customHeight="1" x14ac:dyDescent="0.3">
      <c r="A53" s="55"/>
      <c r="B53" s="51"/>
      <c r="C53" s="51"/>
      <c r="D53" s="51"/>
      <c r="E53" s="39"/>
      <c r="F53" s="34"/>
    </row>
    <row r="54" spans="1:6" s="24" customFormat="1" ht="220.5" customHeight="1" x14ac:dyDescent="0.3">
      <c r="A54" s="55"/>
      <c r="B54" s="51"/>
      <c r="C54" s="51"/>
      <c r="D54" s="51"/>
      <c r="E54" s="66"/>
      <c r="F54" s="34"/>
    </row>
    <row r="55" spans="1:6" s="24" customFormat="1" ht="220.5" customHeight="1" x14ac:dyDescent="0.3">
      <c r="A55" s="55"/>
      <c r="B55" s="51"/>
      <c r="C55" s="51"/>
      <c r="D55" s="51"/>
      <c r="E55" s="73"/>
      <c r="F55" s="34"/>
    </row>
    <row r="56" spans="1:6" s="24" customFormat="1" ht="220.5" customHeight="1" x14ac:dyDescent="0.3">
      <c r="A56" s="55"/>
      <c r="B56" s="51"/>
      <c r="C56" s="51"/>
      <c r="D56" s="51"/>
      <c r="E56" s="66"/>
      <c r="F56" s="34"/>
    </row>
    <row r="57" spans="1:6" s="24" customFormat="1" ht="220.5" customHeight="1" x14ac:dyDescent="0.3">
      <c r="A57" s="55"/>
      <c r="B57" s="51"/>
      <c r="C57" s="51"/>
      <c r="D57" s="51"/>
      <c r="E57" s="66"/>
      <c r="F57" s="34"/>
    </row>
    <row r="58" spans="1:6" s="24" customFormat="1" ht="58.95" customHeight="1" x14ac:dyDescent="0.3">
      <c r="A58" s="43" t="s">
        <v>16</v>
      </c>
      <c r="B58" s="93" t="s">
        <v>25</v>
      </c>
      <c r="C58" s="93" t="s">
        <v>26</v>
      </c>
      <c r="D58" s="93" t="s">
        <v>27</v>
      </c>
      <c r="E58" s="93" t="s">
        <v>28</v>
      </c>
      <c r="F58" s="34"/>
    </row>
    <row r="59" spans="1:6" s="24" customFormat="1" ht="273" customHeight="1" x14ac:dyDescent="0.3">
      <c r="A59" s="44"/>
      <c r="B59" s="48"/>
      <c r="C59" s="48"/>
      <c r="D59" s="48"/>
      <c r="E59" s="46"/>
      <c r="F59" s="34"/>
    </row>
    <row r="60" spans="1:6" s="24" customFormat="1" ht="60" customHeight="1" x14ac:dyDescent="0.3">
      <c r="A60" s="43" t="s">
        <v>18</v>
      </c>
      <c r="B60" s="93" t="s">
        <v>25</v>
      </c>
      <c r="C60" s="93" t="s">
        <v>26</v>
      </c>
      <c r="D60" s="93" t="s">
        <v>27</v>
      </c>
      <c r="E60" s="93" t="s">
        <v>28</v>
      </c>
      <c r="F60" s="34"/>
    </row>
    <row r="61" spans="1:6" s="24" customFormat="1" ht="264" customHeight="1" x14ac:dyDescent="0.3">
      <c r="A61" s="47"/>
      <c r="B61" s="48"/>
      <c r="C61" s="48"/>
      <c r="D61" s="48"/>
      <c r="E61" s="50"/>
      <c r="F61" s="34"/>
    </row>
    <row r="62" spans="1:6" s="24" customFormat="1" ht="264" customHeight="1" x14ac:dyDescent="0.3">
      <c r="A62" s="47"/>
      <c r="B62" s="48"/>
      <c r="C62" s="48"/>
      <c r="D62" s="48"/>
      <c r="E62" s="50"/>
      <c r="F62" s="34"/>
    </row>
    <row r="63" spans="1:6" s="24" customFormat="1" ht="264" customHeight="1" x14ac:dyDescent="0.3">
      <c r="A63" s="47"/>
      <c r="B63" s="48"/>
      <c r="C63" s="48"/>
      <c r="D63" s="48"/>
      <c r="E63" s="50"/>
      <c r="F63" s="34"/>
    </row>
    <row r="64" spans="1:6" s="24" customFormat="1" ht="76.5" customHeight="1" x14ac:dyDescent="0.3">
      <c r="A64" s="43" t="s">
        <v>19</v>
      </c>
      <c r="B64" s="93" t="s">
        <v>25</v>
      </c>
      <c r="C64" s="93" t="s">
        <v>26</v>
      </c>
      <c r="D64" s="93" t="s">
        <v>27</v>
      </c>
      <c r="E64" s="93" t="s">
        <v>28</v>
      </c>
      <c r="F64" s="34"/>
    </row>
    <row r="65" spans="1:6" s="24" customFormat="1" ht="270" customHeight="1" x14ac:dyDescent="0.3">
      <c r="A65" s="44"/>
      <c r="B65" s="48"/>
      <c r="C65" s="48"/>
      <c r="D65" s="48"/>
      <c r="E65" s="46"/>
      <c r="F65" s="34"/>
    </row>
    <row r="66" spans="1:6" s="24" customFormat="1" ht="127.5" customHeight="1" x14ac:dyDescent="0.3">
      <c r="A66" s="43" t="s">
        <v>20</v>
      </c>
      <c r="B66" s="93" t="s">
        <v>25</v>
      </c>
      <c r="C66" s="93" t="s">
        <v>26</v>
      </c>
      <c r="D66" s="93" t="s">
        <v>27</v>
      </c>
      <c r="E66" s="93" t="s">
        <v>28</v>
      </c>
      <c r="F66" s="34"/>
    </row>
    <row r="67" spans="1:6" s="24" customFormat="1" ht="264.75" customHeight="1" x14ac:dyDescent="0.3">
      <c r="A67" s="44"/>
      <c r="B67" s="48"/>
      <c r="C67" s="48"/>
      <c r="D67" s="48"/>
      <c r="E67" s="46"/>
      <c r="F67" s="34"/>
    </row>
    <row r="68" spans="1:6" s="24" customFormat="1" ht="271.5" customHeight="1" x14ac:dyDescent="0.3">
      <c r="A68" s="44"/>
      <c r="B68" s="48"/>
      <c r="C68" s="48"/>
      <c r="D68" s="48"/>
      <c r="E68" s="46"/>
      <c r="F68" s="34"/>
    </row>
    <row r="69" spans="1:6" s="25" customFormat="1" ht="30.75" customHeight="1" x14ac:dyDescent="0.5">
      <c r="A69" s="52"/>
      <c r="B69" s="53"/>
      <c r="C69" s="53"/>
      <c r="D69" s="53"/>
      <c r="E69" s="54"/>
      <c r="F69" s="28"/>
    </row>
    <row r="70" spans="1:6" ht="12" customHeight="1" x14ac:dyDescent="0.35">
      <c r="A70" s="26"/>
      <c r="B70" s="27"/>
      <c r="C70" s="27"/>
      <c r="D70" s="27"/>
      <c r="E70" s="26"/>
    </row>
    <row r="85" s="22" customFormat="1" x14ac:dyDescent="0.35"/>
    <row r="86" s="22" customFormat="1" x14ac:dyDescent="0.35"/>
    <row r="87" s="22" customFormat="1" x14ac:dyDescent="0.35"/>
    <row r="88" s="22" customFormat="1" x14ac:dyDescent="0.35"/>
    <row r="89" s="22" customFormat="1" x14ac:dyDescent="0.35"/>
    <row r="90" s="22" customFormat="1" x14ac:dyDescent="0.35"/>
    <row r="91" s="22" customFormat="1" x14ac:dyDescent="0.35"/>
    <row r="92" s="22" customFormat="1" x14ac:dyDescent="0.35"/>
    <row r="93" s="22" customFormat="1" x14ac:dyDescent="0.35"/>
    <row r="94" s="22" customFormat="1" x14ac:dyDescent="0.35"/>
    <row r="95" s="22" customFormat="1" x14ac:dyDescent="0.35"/>
    <row r="96" s="22" customFormat="1" x14ac:dyDescent="0.35"/>
    <row r="97" s="22" customFormat="1" x14ac:dyDescent="0.35"/>
    <row r="98" s="22" customFormat="1" x14ac:dyDescent="0.35"/>
    <row r="99" s="22" customFormat="1" x14ac:dyDescent="0.35"/>
    <row r="100" s="22" customFormat="1" x14ac:dyDescent="0.35"/>
    <row r="101" s="22" customFormat="1" x14ac:dyDescent="0.35"/>
    <row r="102" s="22" customFormat="1" x14ac:dyDescent="0.35"/>
    <row r="103" s="22" customFormat="1" x14ac:dyDescent="0.35"/>
    <row r="104" s="22" customFormat="1" x14ac:dyDescent="0.35"/>
    <row r="105" s="22" customFormat="1" x14ac:dyDescent="0.35"/>
    <row r="106" s="22" customFormat="1" x14ac:dyDescent="0.35"/>
    <row r="107" s="22" customFormat="1" x14ac:dyDescent="0.35"/>
    <row r="108" s="22" customFormat="1" x14ac:dyDescent="0.35"/>
    <row r="109" s="22" customFormat="1" x14ac:dyDescent="0.35"/>
    <row r="110" s="22" customFormat="1" x14ac:dyDescent="0.35"/>
    <row r="111" s="22" customFormat="1" x14ac:dyDescent="0.35"/>
    <row r="112" s="22" customFormat="1" x14ac:dyDescent="0.35"/>
    <row r="113" s="22" customFormat="1" x14ac:dyDescent="0.35"/>
    <row r="114" s="22" customFormat="1" x14ac:dyDescent="0.35"/>
    <row r="115" s="22" customFormat="1" x14ac:dyDescent="0.35"/>
    <row r="116" s="22" customFormat="1" x14ac:dyDescent="0.35"/>
    <row r="117" s="22" customFormat="1" x14ac:dyDescent="0.35"/>
    <row r="118" s="22" customFormat="1" x14ac:dyDescent="0.35"/>
    <row r="119" s="22" customFormat="1" x14ac:dyDescent="0.35"/>
    <row r="120" s="22" customFormat="1" x14ac:dyDescent="0.35"/>
    <row r="121" s="22" customFormat="1" x14ac:dyDescent="0.35"/>
    <row r="122" s="22" customFormat="1" x14ac:dyDescent="0.35"/>
    <row r="123" s="22" customFormat="1" x14ac:dyDescent="0.35"/>
    <row r="124" s="22" customFormat="1" x14ac:dyDescent="0.35"/>
    <row r="125" s="22" customFormat="1" x14ac:dyDescent="0.35"/>
    <row r="126" s="22" customFormat="1" x14ac:dyDescent="0.35"/>
    <row r="127" s="22" customFormat="1" x14ac:dyDescent="0.35"/>
    <row r="128" s="22" customFormat="1" x14ac:dyDescent="0.35"/>
    <row r="129" s="22" customFormat="1" x14ac:dyDescent="0.35"/>
    <row r="130" s="22" customFormat="1" x14ac:dyDescent="0.35"/>
    <row r="131" s="22" customFormat="1" x14ac:dyDescent="0.35"/>
    <row r="132" s="22" customFormat="1" x14ac:dyDescent="0.35"/>
    <row r="133" s="22" customFormat="1" x14ac:dyDescent="0.35"/>
    <row r="134" s="22" customFormat="1" x14ac:dyDescent="0.35"/>
    <row r="135" s="22" customFormat="1" x14ac:dyDescent="0.35"/>
    <row r="136" s="22" customFormat="1" x14ac:dyDescent="0.35"/>
    <row r="137" s="22" customFormat="1" x14ac:dyDescent="0.35"/>
    <row r="138" s="22" customFormat="1" x14ac:dyDescent="0.35"/>
    <row r="139" s="22" customFormat="1" x14ac:dyDescent="0.35"/>
    <row r="140" s="22" customFormat="1" x14ac:dyDescent="0.35"/>
    <row r="141" s="22" customFormat="1" x14ac:dyDescent="0.35"/>
    <row r="142" s="22" customFormat="1" x14ac:dyDescent="0.35"/>
    <row r="143" s="22" customFormat="1" x14ac:dyDescent="0.35"/>
    <row r="144" s="22" customFormat="1" x14ac:dyDescent="0.35"/>
    <row r="145" s="22" customFormat="1" x14ac:dyDescent="0.35"/>
    <row r="146" s="22" customFormat="1" x14ac:dyDescent="0.35"/>
    <row r="147" s="22" customFormat="1" x14ac:dyDescent="0.35"/>
    <row r="148" s="22" customFormat="1" x14ac:dyDescent="0.35"/>
    <row r="149" s="22" customFormat="1" x14ac:dyDescent="0.35"/>
    <row r="150" s="22" customFormat="1" x14ac:dyDescent="0.35"/>
    <row r="151" s="22" customFormat="1" x14ac:dyDescent="0.35"/>
    <row r="152" s="22" customFormat="1" x14ac:dyDescent="0.35"/>
    <row r="153" s="22" customFormat="1" x14ac:dyDescent="0.35"/>
    <row r="154" s="22" customFormat="1" x14ac:dyDescent="0.35"/>
    <row r="155" s="22" customFormat="1" x14ac:dyDescent="0.35"/>
    <row r="156" s="22" customFormat="1" x14ac:dyDescent="0.35"/>
    <row r="157" s="22" customFormat="1" x14ac:dyDescent="0.35"/>
    <row r="158" s="22" customFormat="1" x14ac:dyDescent="0.35"/>
    <row r="159" s="22" customFormat="1" x14ac:dyDescent="0.35"/>
    <row r="160" s="22" customFormat="1" x14ac:dyDescent="0.35"/>
    <row r="161" s="22" customFormat="1" x14ac:dyDescent="0.35"/>
    <row r="162" s="22" customFormat="1" x14ac:dyDescent="0.35"/>
    <row r="163" s="22" customFormat="1" x14ac:dyDescent="0.35"/>
    <row r="164" s="22" customFormat="1" x14ac:dyDescent="0.35"/>
    <row r="165" s="22" customFormat="1" x14ac:dyDescent="0.35"/>
    <row r="166" s="22" customFormat="1" x14ac:dyDescent="0.35"/>
    <row r="167" s="22" customFormat="1" x14ac:dyDescent="0.35"/>
    <row r="168" s="22" customFormat="1" x14ac:dyDescent="0.35"/>
    <row r="169" s="22" customFormat="1" x14ac:dyDescent="0.35"/>
    <row r="170" s="22" customFormat="1" x14ac:dyDescent="0.35"/>
    <row r="171" s="22" customFormat="1" x14ac:dyDescent="0.35"/>
    <row r="172" s="22" customFormat="1" x14ac:dyDescent="0.35"/>
    <row r="173" s="22" customFormat="1" x14ac:dyDescent="0.35"/>
    <row r="174" s="22" customFormat="1" x14ac:dyDescent="0.35"/>
    <row r="175" s="22" customFormat="1" x14ac:dyDescent="0.35"/>
    <row r="176" s="22" customFormat="1" x14ac:dyDescent="0.35"/>
    <row r="177" s="22" customFormat="1" x14ac:dyDescent="0.35"/>
    <row r="178" s="22" customFormat="1" x14ac:dyDescent="0.35"/>
    <row r="179" s="22" customFormat="1" x14ac:dyDescent="0.35"/>
    <row r="180" s="22" customFormat="1" x14ac:dyDescent="0.35"/>
    <row r="181" s="22" customFormat="1" x14ac:dyDescent="0.35"/>
    <row r="182" s="22" customFormat="1" x14ac:dyDescent="0.35"/>
    <row r="183" s="22" customFormat="1" x14ac:dyDescent="0.35"/>
    <row r="184" s="22" customFormat="1" x14ac:dyDescent="0.35"/>
    <row r="185" s="22" customFormat="1" x14ac:dyDescent="0.35"/>
    <row r="186" s="22" customFormat="1" x14ac:dyDescent="0.35"/>
    <row r="187" s="22" customFormat="1" x14ac:dyDescent="0.35"/>
    <row r="188" s="22" customFormat="1" x14ac:dyDescent="0.35"/>
    <row r="189" s="22" customFormat="1" x14ac:dyDescent="0.35"/>
    <row r="190" s="22" customFormat="1" x14ac:dyDescent="0.35"/>
    <row r="191" s="22" customFormat="1" x14ac:dyDescent="0.35"/>
    <row r="192" s="22" customFormat="1" x14ac:dyDescent="0.35"/>
    <row r="193" s="22" customFormat="1" x14ac:dyDescent="0.35"/>
    <row r="194" s="22" customFormat="1" x14ac:dyDescent="0.35"/>
    <row r="195" s="22" customFormat="1" x14ac:dyDescent="0.35"/>
    <row r="196" s="22" customFormat="1" x14ac:dyDescent="0.35"/>
    <row r="197" s="22" customFormat="1" x14ac:dyDescent="0.35"/>
    <row r="198" s="22" customFormat="1" x14ac:dyDescent="0.35"/>
    <row r="199" s="22" customFormat="1" x14ac:dyDescent="0.35"/>
    <row r="200" s="22" customFormat="1" x14ac:dyDescent="0.35"/>
    <row r="201" s="22" customFormat="1" x14ac:dyDescent="0.35"/>
    <row r="202" s="22" customFormat="1" x14ac:dyDescent="0.35"/>
    <row r="203" s="22" customFormat="1" x14ac:dyDescent="0.35"/>
    <row r="204" s="22" customFormat="1" x14ac:dyDescent="0.35"/>
    <row r="205" s="22" customFormat="1" x14ac:dyDescent="0.35"/>
    <row r="206" s="22" customFormat="1" x14ac:dyDescent="0.35"/>
    <row r="207" s="22" customFormat="1" x14ac:dyDescent="0.35"/>
    <row r="208" s="22" customFormat="1" x14ac:dyDescent="0.35"/>
    <row r="209" s="22" customFormat="1" x14ac:dyDescent="0.35"/>
    <row r="210" s="22" customFormat="1" x14ac:dyDescent="0.35"/>
    <row r="211" s="22" customFormat="1" x14ac:dyDescent="0.35"/>
    <row r="212" s="22" customFormat="1" x14ac:dyDescent="0.35"/>
    <row r="213" s="22" customFormat="1" x14ac:dyDescent="0.35"/>
    <row r="214" s="22" customFormat="1" x14ac:dyDescent="0.35"/>
    <row r="215" s="22" customFormat="1" x14ac:dyDescent="0.35"/>
    <row r="216" s="22" customFormat="1" x14ac:dyDescent="0.35"/>
    <row r="217" s="22" customFormat="1" x14ac:dyDescent="0.35"/>
    <row r="218" s="22" customFormat="1" x14ac:dyDescent="0.35"/>
    <row r="219" s="22" customFormat="1" x14ac:dyDescent="0.35"/>
    <row r="220" s="22" customFormat="1" x14ac:dyDescent="0.35"/>
    <row r="221" s="22" customFormat="1" x14ac:dyDescent="0.35"/>
    <row r="222" s="22" customFormat="1" x14ac:dyDescent="0.35"/>
    <row r="223" s="22" customFormat="1" x14ac:dyDescent="0.35"/>
    <row r="224" s="22" customFormat="1" x14ac:dyDescent="0.35"/>
    <row r="225" s="22" customFormat="1" x14ac:dyDescent="0.35"/>
    <row r="226" s="22" customFormat="1" x14ac:dyDescent="0.35"/>
    <row r="227" s="22" customFormat="1" x14ac:dyDescent="0.35"/>
    <row r="228" s="22" customFormat="1" x14ac:dyDescent="0.35"/>
    <row r="229" s="22" customFormat="1" x14ac:dyDescent="0.35"/>
    <row r="230" s="22" customFormat="1" x14ac:dyDescent="0.35"/>
    <row r="231" s="22" customFormat="1" x14ac:dyDescent="0.35"/>
    <row r="232" s="22" customFormat="1" x14ac:dyDescent="0.35"/>
    <row r="233" s="22" customFormat="1" x14ac:dyDescent="0.35"/>
    <row r="234" s="22" customFormat="1" x14ac:dyDescent="0.35"/>
    <row r="235" s="22" customFormat="1" x14ac:dyDescent="0.35"/>
    <row r="236" s="22" customFormat="1" x14ac:dyDescent="0.35"/>
    <row r="237" s="22" customFormat="1" x14ac:dyDescent="0.35"/>
    <row r="238" s="22" customFormat="1" x14ac:dyDescent="0.35"/>
    <row r="239" s="22" customFormat="1" x14ac:dyDescent="0.35"/>
    <row r="240" s="22" customFormat="1" x14ac:dyDescent="0.35"/>
    <row r="241" s="22" customFormat="1" x14ac:dyDescent="0.35"/>
    <row r="242" s="22" customFormat="1" x14ac:dyDescent="0.35"/>
    <row r="243" s="22" customFormat="1" x14ac:dyDescent="0.35"/>
    <row r="244" s="22" customFormat="1" x14ac:dyDescent="0.35"/>
    <row r="245" s="22" customFormat="1" x14ac:dyDescent="0.35"/>
    <row r="246" s="22" customFormat="1" x14ac:dyDescent="0.35"/>
    <row r="247" s="22" customFormat="1" x14ac:dyDescent="0.35"/>
    <row r="248" s="22" customFormat="1" x14ac:dyDescent="0.35"/>
    <row r="249" s="22" customFormat="1" x14ac:dyDescent="0.35"/>
    <row r="250" s="22" customFormat="1" x14ac:dyDescent="0.35"/>
    <row r="251" s="22" customFormat="1" x14ac:dyDescent="0.35"/>
    <row r="252" s="22" customFormat="1" x14ac:dyDescent="0.35"/>
    <row r="253" s="22" customFormat="1" x14ac:dyDescent="0.35"/>
    <row r="254" s="22" customFormat="1" x14ac:dyDescent="0.35"/>
    <row r="255" s="22" customFormat="1" x14ac:dyDescent="0.35"/>
    <row r="256" s="22" customFormat="1" x14ac:dyDescent="0.35"/>
    <row r="257" s="22" customFormat="1" x14ac:dyDescent="0.35"/>
    <row r="258" s="22" customFormat="1" x14ac:dyDescent="0.35"/>
    <row r="259" s="22" customFormat="1" x14ac:dyDescent="0.35"/>
    <row r="260" s="22" customFormat="1" x14ac:dyDescent="0.35"/>
    <row r="261" s="22" customFormat="1" x14ac:dyDescent="0.35"/>
    <row r="262" s="22" customFormat="1" x14ac:dyDescent="0.35"/>
    <row r="263" s="22" customFormat="1" x14ac:dyDescent="0.35"/>
    <row r="264" s="22" customFormat="1" x14ac:dyDescent="0.35"/>
    <row r="265" s="22" customFormat="1" x14ac:dyDescent="0.35"/>
    <row r="266" s="22" customFormat="1" x14ac:dyDescent="0.35"/>
    <row r="267" s="22" customFormat="1" x14ac:dyDescent="0.35"/>
    <row r="268" s="22" customFormat="1" x14ac:dyDescent="0.35"/>
    <row r="269" s="22" customFormat="1" x14ac:dyDescent="0.35"/>
    <row r="270" s="22" customFormat="1" x14ac:dyDescent="0.35"/>
    <row r="271" s="22" customFormat="1" x14ac:dyDescent="0.35"/>
    <row r="272" s="22" customFormat="1" x14ac:dyDescent="0.35"/>
    <row r="273" s="22" customFormat="1" x14ac:dyDescent="0.35"/>
    <row r="274" s="22" customFormat="1" x14ac:dyDescent="0.35"/>
    <row r="275" s="22" customFormat="1" x14ac:dyDescent="0.35"/>
    <row r="276" s="22" customFormat="1" x14ac:dyDescent="0.35"/>
    <row r="277" s="22" customFormat="1" x14ac:dyDescent="0.35"/>
    <row r="278" s="22" customFormat="1" x14ac:dyDescent="0.35"/>
    <row r="279" s="22" customFormat="1" x14ac:dyDescent="0.35"/>
    <row r="280" s="22" customFormat="1" x14ac:dyDescent="0.35"/>
    <row r="281" s="22" customFormat="1" x14ac:dyDescent="0.35"/>
    <row r="282" s="22" customFormat="1" x14ac:dyDescent="0.35"/>
    <row r="283" s="22" customFormat="1" x14ac:dyDescent="0.35"/>
    <row r="284" s="22" customFormat="1" x14ac:dyDescent="0.35"/>
    <row r="285" s="22" customFormat="1" x14ac:dyDescent="0.35"/>
    <row r="286" s="22" customFormat="1" x14ac:dyDescent="0.35"/>
    <row r="287" s="22" customFormat="1" x14ac:dyDescent="0.35"/>
    <row r="288" s="22" customFormat="1" x14ac:dyDescent="0.35"/>
    <row r="289" s="22" customFormat="1" x14ac:dyDescent="0.35"/>
    <row r="290" s="22" customFormat="1" x14ac:dyDescent="0.35"/>
    <row r="291" s="22" customFormat="1" x14ac:dyDescent="0.35"/>
    <row r="292" s="22" customFormat="1" x14ac:dyDescent="0.35"/>
    <row r="293" s="22" customFormat="1" x14ac:dyDescent="0.35"/>
    <row r="294" s="22" customFormat="1" x14ac:dyDescent="0.35"/>
    <row r="295" s="22" customFormat="1" x14ac:dyDescent="0.35"/>
    <row r="296" s="22" customFormat="1" x14ac:dyDescent="0.35"/>
    <row r="297" s="22" customFormat="1" x14ac:dyDescent="0.35"/>
    <row r="298" s="22" customFormat="1" x14ac:dyDescent="0.35"/>
    <row r="299" s="22" customFormat="1" x14ac:dyDescent="0.35"/>
    <row r="300" s="22" customFormat="1" x14ac:dyDescent="0.35"/>
    <row r="301" s="22" customFormat="1" x14ac:dyDescent="0.35"/>
    <row r="302" s="22" customFormat="1" x14ac:dyDescent="0.35"/>
    <row r="303" s="22" customFormat="1" x14ac:dyDescent="0.35"/>
    <row r="304" s="22" customFormat="1" x14ac:dyDescent="0.35"/>
    <row r="305" s="22" customFormat="1" x14ac:dyDescent="0.35"/>
    <row r="306" s="22" customFormat="1" x14ac:dyDescent="0.35"/>
    <row r="307" s="22" customFormat="1" x14ac:dyDescent="0.35"/>
    <row r="308" s="22" customFormat="1" x14ac:dyDescent="0.35"/>
    <row r="309" s="22" customFormat="1" x14ac:dyDescent="0.35"/>
    <row r="310" s="22" customFormat="1" x14ac:dyDescent="0.35"/>
    <row r="311" s="22" customFormat="1" x14ac:dyDescent="0.35"/>
    <row r="312" s="22" customFormat="1" x14ac:dyDescent="0.35"/>
    <row r="313" s="22" customFormat="1" x14ac:dyDescent="0.35"/>
    <row r="314" s="22" customFormat="1" x14ac:dyDescent="0.35"/>
    <row r="315" s="22" customFormat="1" x14ac:dyDescent="0.35"/>
    <row r="316" s="22" customFormat="1" x14ac:dyDescent="0.35"/>
    <row r="317" s="22" customFormat="1" x14ac:dyDescent="0.35"/>
    <row r="318" s="22" customFormat="1" x14ac:dyDescent="0.35"/>
    <row r="319" s="22" customFormat="1" x14ac:dyDescent="0.35"/>
    <row r="320" s="22" customFormat="1" x14ac:dyDescent="0.35"/>
    <row r="321" s="22" customFormat="1" x14ac:dyDescent="0.35"/>
    <row r="322" s="22" customFormat="1" x14ac:dyDescent="0.35"/>
    <row r="323" s="22" customFormat="1" x14ac:dyDescent="0.35"/>
    <row r="324" s="22" customFormat="1" x14ac:dyDescent="0.35"/>
    <row r="325" s="22" customFormat="1" x14ac:dyDescent="0.35"/>
    <row r="326" s="22" customFormat="1" x14ac:dyDescent="0.35"/>
    <row r="327" s="22" customFormat="1" x14ac:dyDescent="0.35"/>
    <row r="328" s="22" customFormat="1" x14ac:dyDescent="0.35"/>
    <row r="329" s="22" customFormat="1" x14ac:dyDescent="0.35"/>
    <row r="330" s="22" customFormat="1" x14ac:dyDescent="0.35"/>
    <row r="331" s="22" customFormat="1" x14ac:dyDescent="0.35"/>
    <row r="332" s="22" customFormat="1" x14ac:dyDescent="0.35"/>
    <row r="333" s="22" customFormat="1" x14ac:dyDescent="0.35"/>
    <row r="334" s="22" customFormat="1" x14ac:dyDescent="0.35"/>
    <row r="335" s="22" customFormat="1" x14ac:dyDescent="0.35"/>
    <row r="336" s="22" customFormat="1" x14ac:dyDescent="0.35"/>
    <row r="337" s="22" customFormat="1" x14ac:dyDescent="0.35"/>
    <row r="338" s="22" customFormat="1" x14ac:dyDescent="0.35"/>
    <row r="339" s="22" customFormat="1" x14ac:dyDescent="0.35"/>
    <row r="340" s="22" customFormat="1" x14ac:dyDescent="0.35"/>
    <row r="341" s="22" customFormat="1" x14ac:dyDescent="0.35"/>
    <row r="342" s="22" customFormat="1" x14ac:dyDescent="0.35"/>
    <row r="343" s="22" customFormat="1" x14ac:dyDescent="0.35"/>
    <row r="344" s="22" customFormat="1" x14ac:dyDescent="0.35"/>
    <row r="345" s="22" customFormat="1" x14ac:dyDescent="0.35"/>
    <row r="346" s="22" customFormat="1" x14ac:dyDescent="0.35"/>
    <row r="347" s="22" customFormat="1" x14ac:dyDescent="0.35"/>
    <row r="348" s="22" customFormat="1" x14ac:dyDescent="0.35"/>
    <row r="349" s="22" customFormat="1" x14ac:dyDescent="0.35"/>
    <row r="350" s="22" customFormat="1" x14ac:dyDescent="0.35"/>
  </sheetData>
  <mergeCells count="5">
    <mergeCell ref="A3:E3"/>
    <mergeCell ref="A4:E4"/>
    <mergeCell ref="A6:E6"/>
    <mergeCell ref="A11:E11"/>
    <mergeCell ref="A2:E2"/>
  </mergeCells>
  <pageMargins left="0.511811024" right="0.511811024" top="0.78740157499999996" bottom="0.78740157499999996" header="0.31496062000000002" footer="0.31496062000000002"/>
  <pageSetup paperSize="9" scale="28" fitToHeight="0" orientation="portrait" r:id="rId1"/>
  <rowBreaks count="1" manualBreakCount="1">
    <brk id="22" max="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M36"/>
  <sheetViews>
    <sheetView showGridLines="0" tabSelected="1" zoomScale="50" zoomScaleNormal="50" zoomScaleSheetLayoutView="40" workbookViewId="0">
      <selection activeCell="A33" sqref="A33:XFD35"/>
    </sheetView>
  </sheetViews>
  <sheetFormatPr defaultColWidth="9.109375" defaultRowHeight="14.4" x14ac:dyDescent="0.3"/>
  <cols>
    <col min="1" max="1" width="34.44140625" style="2" bestFit="1" customWidth="1"/>
    <col min="2" max="2" width="20.44140625" style="2" customWidth="1"/>
    <col min="3" max="3" width="47.5546875" style="2" customWidth="1"/>
    <col min="4" max="4" width="95" style="2" customWidth="1"/>
    <col min="5" max="5" width="56.6640625" style="2" customWidth="1"/>
    <col min="6" max="6" width="29.88671875" style="2" customWidth="1"/>
    <col min="7" max="7" width="27.88671875" style="2" customWidth="1"/>
    <col min="8" max="8" width="24.88671875" style="2" customWidth="1"/>
    <col min="9" max="9" width="23.33203125" style="2" customWidth="1"/>
    <col min="10" max="10" width="23.33203125" style="2" bestFit="1" customWidth="1"/>
    <col min="11" max="11" width="20.109375" style="2" bestFit="1" customWidth="1"/>
    <col min="12" max="12" width="20.44140625" style="2" customWidth="1"/>
    <col min="13" max="16384" width="9.109375" style="2"/>
  </cols>
  <sheetData>
    <row r="1" spans="1:13" s="3" customFormat="1" ht="30" customHeight="1" x14ac:dyDescent="0.3">
      <c r="A1" s="110" t="s">
        <v>128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s="3" customFormat="1" ht="30" customHeight="1" x14ac:dyDescent="0.3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 t="s">
        <v>42</v>
      </c>
    </row>
    <row r="3" spans="1:13" s="3" customFormat="1" ht="39" customHeight="1" x14ac:dyDescent="0.3">
      <c r="A3" s="117" t="s">
        <v>43</v>
      </c>
      <c r="B3" s="115" t="s">
        <v>44</v>
      </c>
      <c r="C3" s="115" t="s">
        <v>45</v>
      </c>
      <c r="D3" s="115" t="s">
        <v>46</v>
      </c>
      <c r="E3" s="114" t="s">
        <v>47</v>
      </c>
      <c r="F3" s="115" t="s">
        <v>48</v>
      </c>
      <c r="G3" s="115" t="s">
        <v>49</v>
      </c>
      <c r="H3" s="115" t="s">
        <v>50</v>
      </c>
      <c r="I3" s="119" t="s">
        <v>51</v>
      </c>
      <c r="J3" s="120"/>
      <c r="K3" s="115" t="s">
        <v>52</v>
      </c>
      <c r="L3" s="116"/>
    </row>
    <row r="4" spans="1:13" s="3" customFormat="1" ht="74.25" customHeight="1" x14ac:dyDescent="0.3">
      <c r="A4" s="118"/>
      <c r="B4" s="114"/>
      <c r="C4" s="114"/>
      <c r="D4" s="114"/>
      <c r="E4" s="114"/>
      <c r="F4" s="114"/>
      <c r="G4" s="114"/>
      <c r="H4" s="114"/>
      <c r="I4" s="94" t="s">
        <v>53</v>
      </c>
      <c r="J4" s="94" t="s">
        <v>54</v>
      </c>
      <c r="K4" s="94" t="s">
        <v>55</v>
      </c>
      <c r="L4" s="94" t="s">
        <v>56</v>
      </c>
    </row>
    <row r="5" spans="1:13" s="3" customFormat="1" ht="59.25" customHeight="1" x14ac:dyDescent="0.3">
      <c r="A5" s="75" t="s">
        <v>57</v>
      </c>
      <c r="B5" s="76" t="s">
        <v>58</v>
      </c>
      <c r="C5" s="77" t="s">
        <v>59</v>
      </c>
      <c r="D5" s="77" t="s">
        <v>60</v>
      </c>
      <c r="E5" s="80" t="s">
        <v>61</v>
      </c>
      <c r="F5" s="87">
        <v>2000</v>
      </c>
      <c r="G5" s="88">
        <v>1351.64</v>
      </c>
      <c r="H5" s="88">
        <v>0</v>
      </c>
      <c r="I5" s="88">
        <v>0</v>
      </c>
      <c r="J5" s="89">
        <f>IFERROR(I5/H5*100,)</f>
        <v>0</v>
      </c>
      <c r="K5" s="90">
        <f>H5-F5</f>
        <v>-2000</v>
      </c>
      <c r="L5" s="91">
        <f>IFERROR(K5/F5*100,)</f>
        <v>-100</v>
      </c>
      <c r="M5" s="3" t="s">
        <v>40</v>
      </c>
    </row>
    <row r="6" spans="1:13" s="3" customFormat="1" ht="59.25" customHeight="1" x14ac:dyDescent="0.3">
      <c r="A6" s="75" t="s">
        <v>57</v>
      </c>
      <c r="B6" s="76" t="s">
        <v>58</v>
      </c>
      <c r="C6" s="77" t="s">
        <v>62</v>
      </c>
      <c r="D6" s="77" t="s">
        <v>60</v>
      </c>
      <c r="E6" s="80" t="s">
        <v>63</v>
      </c>
      <c r="F6" s="87">
        <v>10000</v>
      </c>
      <c r="G6" s="88">
        <v>10000</v>
      </c>
      <c r="H6" s="88">
        <v>9770</v>
      </c>
      <c r="I6" s="88">
        <v>0</v>
      </c>
      <c r="J6" s="89">
        <f t="shared" ref="J6:J31" si="0">IFERROR(I6/H6*100,)</f>
        <v>0</v>
      </c>
      <c r="K6" s="90">
        <f t="shared" ref="K6:K32" si="1">H6-F6</f>
        <v>-230</v>
      </c>
      <c r="L6" s="91">
        <f t="shared" ref="L6:L32" si="2">IFERROR(K6/F6*100,)</f>
        <v>-2.2999999999999998</v>
      </c>
      <c r="M6" s="3" t="s">
        <v>40</v>
      </c>
    </row>
    <row r="7" spans="1:13" s="3" customFormat="1" ht="59.25" customHeight="1" x14ac:dyDescent="0.3">
      <c r="A7" s="75" t="s">
        <v>64</v>
      </c>
      <c r="B7" s="76" t="s">
        <v>58</v>
      </c>
      <c r="C7" s="77" t="s">
        <v>65</v>
      </c>
      <c r="D7" s="77" t="s">
        <v>60</v>
      </c>
      <c r="E7" s="80" t="s">
        <v>66</v>
      </c>
      <c r="F7" s="87">
        <v>31000</v>
      </c>
      <c r="G7" s="88">
        <v>31000</v>
      </c>
      <c r="H7" s="88">
        <v>30637.599999999999</v>
      </c>
      <c r="I7" s="88">
        <v>0</v>
      </c>
      <c r="J7" s="89">
        <f t="shared" si="0"/>
        <v>0</v>
      </c>
      <c r="K7" s="90">
        <f t="shared" si="1"/>
        <v>-362.40000000000146</v>
      </c>
      <c r="L7" s="91">
        <f t="shared" si="2"/>
        <v>-1.1690322580645209</v>
      </c>
      <c r="M7" s="3" t="s">
        <v>40</v>
      </c>
    </row>
    <row r="8" spans="1:13" s="3" customFormat="1" ht="59.25" customHeight="1" x14ac:dyDescent="0.3">
      <c r="A8" s="75" t="s">
        <v>67</v>
      </c>
      <c r="B8" s="76" t="s">
        <v>68</v>
      </c>
      <c r="C8" s="77" t="s">
        <v>69</v>
      </c>
      <c r="D8" s="77" t="s">
        <v>18</v>
      </c>
      <c r="E8" s="80" t="s">
        <v>70</v>
      </c>
      <c r="F8" s="87">
        <v>12000</v>
      </c>
      <c r="G8" s="88">
        <v>11163.58</v>
      </c>
      <c r="H8" s="88">
        <v>11036.42</v>
      </c>
      <c r="I8" s="88">
        <v>0</v>
      </c>
      <c r="J8" s="89">
        <f t="shared" si="0"/>
        <v>0</v>
      </c>
      <c r="K8" s="90">
        <f t="shared" si="1"/>
        <v>-963.57999999999993</v>
      </c>
      <c r="L8" s="91">
        <f t="shared" si="2"/>
        <v>-8.0298333333333325</v>
      </c>
      <c r="M8" s="3" t="s">
        <v>40</v>
      </c>
    </row>
    <row r="9" spans="1:13" s="3" customFormat="1" ht="103.2" x14ac:dyDescent="0.3">
      <c r="A9" s="75" t="s">
        <v>67</v>
      </c>
      <c r="B9" s="76" t="s">
        <v>68</v>
      </c>
      <c r="C9" s="77" t="s">
        <v>71</v>
      </c>
      <c r="D9" s="77" t="s">
        <v>12</v>
      </c>
      <c r="E9" s="80" t="s">
        <v>72</v>
      </c>
      <c r="F9" s="87">
        <v>40000</v>
      </c>
      <c r="G9" s="88">
        <v>40000</v>
      </c>
      <c r="H9" s="88">
        <v>37761.800000000003</v>
      </c>
      <c r="I9" s="88">
        <v>0</v>
      </c>
      <c r="J9" s="89">
        <f t="shared" si="0"/>
        <v>0</v>
      </c>
      <c r="K9" s="90">
        <f t="shared" si="1"/>
        <v>-2238.1999999999971</v>
      </c>
      <c r="L9" s="91">
        <f t="shared" si="2"/>
        <v>-5.5954999999999933</v>
      </c>
      <c r="M9" s="3" t="s">
        <v>40</v>
      </c>
    </row>
    <row r="10" spans="1:13" s="3" customFormat="1" ht="59.25" customHeight="1" x14ac:dyDescent="0.3">
      <c r="A10" s="75" t="s">
        <v>67</v>
      </c>
      <c r="B10" s="76" t="s">
        <v>68</v>
      </c>
      <c r="C10" s="77" t="s">
        <v>73</v>
      </c>
      <c r="D10" s="77" t="s">
        <v>31</v>
      </c>
      <c r="E10" s="80" t="s">
        <v>74</v>
      </c>
      <c r="F10" s="87">
        <v>175000</v>
      </c>
      <c r="G10" s="88">
        <v>174664.75</v>
      </c>
      <c r="H10" s="88">
        <v>157672.48000000001</v>
      </c>
      <c r="I10" s="88">
        <v>0</v>
      </c>
      <c r="J10" s="89">
        <f t="shared" si="0"/>
        <v>0</v>
      </c>
      <c r="K10" s="90">
        <f t="shared" si="1"/>
        <v>-17327.51999999999</v>
      </c>
      <c r="L10" s="91">
        <f t="shared" si="2"/>
        <v>-9.9014399999999938</v>
      </c>
      <c r="M10" s="3" t="s">
        <v>40</v>
      </c>
    </row>
    <row r="11" spans="1:13" s="3" customFormat="1" ht="59.25" customHeight="1" x14ac:dyDescent="0.3">
      <c r="A11" s="75" t="s">
        <v>67</v>
      </c>
      <c r="B11" s="76" t="s">
        <v>68</v>
      </c>
      <c r="C11" s="77" t="s">
        <v>75</v>
      </c>
      <c r="D11" s="77" t="s">
        <v>15</v>
      </c>
      <c r="E11" s="80" t="s">
        <v>76</v>
      </c>
      <c r="F11" s="87">
        <v>460648</v>
      </c>
      <c r="G11" s="88">
        <v>463136.16</v>
      </c>
      <c r="H11" s="88">
        <v>447738.47</v>
      </c>
      <c r="I11" s="88">
        <v>0</v>
      </c>
      <c r="J11" s="89">
        <f t="shared" si="0"/>
        <v>0</v>
      </c>
      <c r="K11" s="90">
        <f t="shared" si="1"/>
        <v>-12909.530000000028</v>
      </c>
      <c r="L11" s="91">
        <f t="shared" si="2"/>
        <v>-2.8024717354683029</v>
      </c>
      <c r="M11" s="3" t="s">
        <v>40</v>
      </c>
    </row>
    <row r="12" spans="1:13" s="3" customFormat="1" ht="77.400000000000006" x14ac:dyDescent="0.3">
      <c r="A12" s="75" t="s">
        <v>67</v>
      </c>
      <c r="B12" s="76" t="s">
        <v>68</v>
      </c>
      <c r="C12" s="77" t="s">
        <v>77</v>
      </c>
      <c r="D12" s="77" t="s">
        <v>78</v>
      </c>
      <c r="E12" s="80" t="s">
        <v>79</v>
      </c>
      <c r="F12" s="87">
        <v>287040</v>
      </c>
      <c r="G12" s="88">
        <v>284887.09000000003</v>
      </c>
      <c r="H12" s="88">
        <v>268964.07</v>
      </c>
      <c r="I12" s="88">
        <v>0</v>
      </c>
      <c r="J12" s="89">
        <f t="shared" si="0"/>
        <v>0</v>
      </c>
      <c r="K12" s="90">
        <f t="shared" si="1"/>
        <v>-18075.929999999993</v>
      </c>
      <c r="L12" s="91">
        <f t="shared" si="2"/>
        <v>-6.2973557692307667</v>
      </c>
      <c r="M12" s="3" t="s">
        <v>40</v>
      </c>
    </row>
    <row r="13" spans="1:13" s="3" customFormat="1" ht="154.80000000000001" x14ac:dyDescent="0.3">
      <c r="A13" s="75" t="s">
        <v>67</v>
      </c>
      <c r="B13" s="76" t="s">
        <v>68</v>
      </c>
      <c r="C13" s="78" t="s">
        <v>80</v>
      </c>
      <c r="D13" s="77" t="s">
        <v>16</v>
      </c>
      <c r="E13" s="80" t="s">
        <v>81</v>
      </c>
      <c r="F13" s="87">
        <v>49234</v>
      </c>
      <c r="G13" s="88">
        <v>56018.68</v>
      </c>
      <c r="H13" s="88">
        <v>55989.27</v>
      </c>
      <c r="I13" s="88">
        <v>0</v>
      </c>
      <c r="J13" s="89">
        <f t="shared" si="0"/>
        <v>0</v>
      </c>
      <c r="K13" s="90">
        <f t="shared" si="1"/>
        <v>6755.2699999999968</v>
      </c>
      <c r="L13" s="91">
        <f t="shared" si="2"/>
        <v>13.720741763821742</v>
      </c>
      <c r="M13" s="3" t="s">
        <v>40</v>
      </c>
    </row>
    <row r="14" spans="1:13" s="3" customFormat="1" ht="77.400000000000006" x14ac:dyDescent="0.3">
      <c r="A14" s="75" t="s">
        <v>67</v>
      </c>
      <c r="B14" s="76" t="s">
        <v>68</v>
      </c>
      <c r="C14" s="77" t="s">
        <v>82</v>
      </c>
      <c r="D14" s="77" t="s">
        <v>6</v>
      </c>
      <c r="E14" s="80" t="s">
        <v>83</v>
      </c>
      <c r="F14" s="87">
        <v>57633.383999999998</v>
      </c>
      <c r="G14" s="88">
        <v>57633</v>
      </c>
      <c r="H14" s="88">
        <v>57633</v>
      </c>
      <c r="I14" s="88">
        <v>0</v>
      </c>
      <c r="J14" s="89">
        <f t="shared" si="0"/>
        <v>0</v>
      </c>
      <c r="K14" s="90">
        <f t="shared" si="1"/>
        <v>-0.38399999999819556</v>
      </c>
      <c r="L14" s="91">
        <f t="shared" si="2"/>
        <v>-6.6628050158948772E-4</v>
      </c>
      <c r="M14" s="3" t="s">
        <v>40</v>
      </c>
    </row>
    <row r="15" spans="1:13" s="3" customFormat="1" ht="77.400000000000006" x14ac:dyDescent="0.3">
      <c r="A15" s="75" t="s">
        <v>67</v>
      </c>
      <c r="B15" s="76" t="s">
        <v>68</v>
      </c>
      <c r="C15" s="77" t="s">
        <v>84</v>
      </c>
      <c r="D15" s="77" t="s">
        <v>7</v>
      </c>
      <c r="E15" s="80" t="s">
        <v>83</v>
      </c>
      <c r="F15" s="87">
        <v>10652.616</v>
      </c>
      <c r="G15" s="88">
        <v>10653</v>
      </c>
      <c r="H15" s="88">
        <v>10653</v>
      </c>
      <c r="I15" s="88">
        <v>0</v>
      </c>
      <c r="J15" s="89">
        <f t="shared" si="0"/>
        <v>0</v>
      </c>
      <c r="K15" s="90">
        <f t="shared" si="1"/>
        <v>0.38400000000001455</v>
      </c>
      <c r="L15" s="91">
        <f t="shared" si="2"/>
        <v>3.6047483547704579E-3</v>
      </c>
      <c r="M15" s="3" t="s">
        <v>40</v>
      </c>
    </row>
    <row r="16" spans="1:13" s="3" customFormat="1" ht="77.400000000000006" x14ac:dyDescent="0.3">
      <c r="A16" s="75" t="s">
        <v>67</v>
      </c>
      <c r="B16" s="76" t="s">
        <v>68</v>
      </c>
      <c r="C16" s="77" t="s">
        <v>85</v>
      </c>
      <c r="D16" s="77" t="s">
        <v>15</v>
      </c>
      <c r="E16" s="80" t="s">
        <v>86</v>
      </c>
      <c r="F16" s="87">
        <v>24599</v>
      </c>
      <c r="G16" s="88">
        <v>20499.099999999999</v>
      </c>
      <c r="H16" s="88">
        <v>20499.099999999999</v>
      </c>
      <c r="I16" s="88">
        <v>0</v>
      </c>
      <c r="J16" s="89">
        <f t="shared" si="0"/>
        <v>0</v>
      </c>
      <c r="K16" s="90">
        <f t="shared" si="1"/>
        <v>-4099.9000000000015</v>
      </c>
      <c r="L16" s="91">
        <f t="shared" si="2"/>
        <v>-16.666937680393517</v>
      </c>
      <c r="M16" s="3" t="s">
        <v>40</v>
      </c>
    </row>
    <row r="17" spans="1:13" s="3" customFormat="1" ht="59.25" customHeight="1" x14ac:dyDescent="0.3">
      <c r="A17" s="75" t="s">
        <v>67</v>
      </c>
      <c r="B17" s="76" t="s">
        <v>68</v>
      </c>
      <c r="C17" s="77" t="s">
        <v>87</v>
      </c>
      <c r="D17" s="77" t="s">
        <v>15</v>
      </c>
      <c r="E17" s="80" t="s">
        <v>88</v>
      </c>
      <c r="F17" s="87">
        <v>12000</v>
      </c>
      <c r="G17" s="88">
        <v>5762.17</v>
      </c>
      <c r="H17" s="88">
        <v>0</v>
      </c>
      <c r="I17" s="88">
        <v>0</v>
      </c>
      <c r="J17" s="89">
        <f t="shared" si="0"/>
        <v>0</v>
      </c>
      <c r="K17" s="90">
        <f t="shared" si="1"/>
        <v>-12000</v>
      </c>
      <c r="L17" s="91">
        <f t="shared" si="2"/>
        <v>-100</v>
      </c>
      <c r="M17" s="3" t="s">
        <v>40</v>
      </c>
    </row>
    <row r="18" spans="1:13" s="3" customFormat="1" ht="77.400000000000006" x14ac:dyDescent="0.3">
      <c r="A18" s="75" t="s">
        <v>67</v>
      </c>
      <c r="B18" s="79" t="s">
        <v>58</v>
      </c>
      <c r="C18" s="77" t="s">
        <v>89</v>
      </c>
      <c r="D18" s="77" t="s">
        <v>14</v>
      </c>
      <c r="E18" s="80" t="s">
        <v>90</v>
      </c>
      <c r="F18" s="87">
        <v>50000</v>
      </c>
      <c r="G18" s="88">
        <v>55037.83</v>
      </c>
      <c r="H18" s="88">
        <v>37037.83</v>
      </c>
      <c r="I18" s="88">
        <v>0</v>
      </c>
      <c r="J18" s="89">
        <f t="shared" si="0"/>
        <v>0</v>
      </c>
      <c r="K18" s="90">
        <f t="shared" si="1"/>
        <v>-12962.169999999998</v>
      </c>
      <c r="L18" s="91">
        <f t="shared" si="2"/>
        <v>-25.924339999999997</v>
      </c>
      <c r="M18" s="3" t="s">
        <v>40</v>
      </c>
    </row>
    <row r="19" spans="1:13" s="3" customFormat="1" ht="77.400000000000006" x14ac:dyDescent="0.3">
      <c r="A19" s="75" t="s">
        <v>67</v>
      </c>
      <c r="B19" s="76" t="s">
        <v>58</v>
      </c>
      <c r="C19" s="77" t="s">
        <v>91</v>
      </c>
      <c r="D19" s="77" t="s">
        <v>20</v>
      </c>
      <c r="E19" s="80" t="s">
        <v>92</v>
      </c>
      <c r="F19" s="87">
        <v>180000</v>
      </c>
      <c r="G19" s="88">
        <v>180000</v>
      </c>
      <c r="H19" s="88">
        <v>18593</v>
      </c>
      <c r="I19" s="88">
        <v>0</v>
      </c>
      <c r="J19" s="89">
        <f t="shared" si="0"/>
        <v>0</v>
      </c>
      <c r="K19" s="90">
        <f t="shared" si="1"/>
        <v>-161407</v>
      </c>
      <c r="L19" s="91">
        <f t="shared" si="2"/>
        <v>-89.670555555555552</v>
      </c>
      <c r="M19" s="3" t="s">
        <v>40</v>
      </c>
    </row>
    <row r="20" spans="1:13" s="3" customFormat="1" ht="51.6" x14ac:dyDescent="0.3">
      <c r="A20" s="75" t="s">
        <v>67</v>
      </c>
      <c r="B20" s="76" t="s">
        <v>58</v>
      </c>
      <c r="C20" s="77" t="s">
        <v>93</v>
      </c>
      <c r="D20" s="80" t="s">
        <v>8</v>
      </c>
      <c r="E20" s="80" t="s">
        <v>94</v>
      </c>
      <c r="F20" s="87">
        <v>5000</v>
      </c>
      <c r="G20" s="88">
        <v>5000</v>
      </c>
      <c r="H20" s="88">
        <v>0</v>
      </c>
      <c r="I20" s="88">
        <v>0</v>
      </c>
      <c r="J20" s="89">
        <f t="shared" si="0"/>
        <v>0</v>
      </c>
      <c r="K20" s="90">
        <f t="shared" si="1"/>
        <v>-5000</v>
      </c>
      <c r="L20" s="91">
        <f t="shared" si="2"/>
        <v>-100</v>
      </c>
      <c r="M20" s="3" t="s">
        <v>40</v>
      </c>
    </row>
    <row r="21" spans="1:13" s="3" customFormat="1" ht="59.25" customHeight="1" x14ac:dyDescent="0.3">
      <c r="A21" s="75" t="s">
        <v>67</v>
      </c>
      <c r="B21" s="76" t="s">
        <v>58</v>
      </c>
      <c r="C21" s="77" t="s">
        <v>95</v>
      </c>
      <c r="D21" s="77" t="s">
        <v>13</v>
      </c>
      <c r="E21" s="80" t="s">
        <v>96</v>
      </c>
      <c r="F21" s="87">
        <v>2000</v>
      </c>
      <c r="G21" s="88">
        <v>2000</v>
      </c>
      <c r="H21" s="88">
        <v>0</v>
      </c>
      <c r="I21" s="88">
        <v>0</v>
      </c>
      <c r="J21" s="89">
        <f t="shared" si="0"/>
        <v>0</v>
      </c>
      <c r="K21" s="90">
        <f t="shared" si="1"/>
        <v>-2000</v>
      </c>
      <c r="L21" s="91">
        <f t="shared" si="2"/>
        <v>-100</v>
      </c>
      <c r="M21" s="3" t="s">
        <v>40</v>
      </c>
    </row>
    <row r="22" spans="1:13" s="3" customFormat="1" ht="59.25" hidden="1" customHeight="1" x14ac:dyDescent="0.3">
      <c r="A22" s="85"/>
      <c r="B22" s="39"/>
      <c r="C22" s="36"/>
      <c r="D22" s="36"/>
      <c r="E22" s="36"/>
      <c r="F22" s="88"/>
      <c r="G22" s="88"/>
      <c r="H22" s="88"/>
      <c r="I22" s="81"/>
      <c r="J22" s="82">
        <f t="shared" si="0"/>
        <v>0</v>
      </c>
      <c r="K22" s="83">
        <f t="shared" si="1"/>
        <v>0</v>
      </c>
      <c r="L22" s="84">
        <f t="shared" si="2"/>
        <v>0</v>
      </c>
      <c r="M22" s="3" t="s">
        <v>40</v>
      </c>
    </row>
    <row r="23" spans="1:13" s="3" customFormat="1" ht="59.25" hidden="1" customHeight="1" x14ac:dyDescent="0.3">
      <c r="A23" s="85"/>
      <c r="B23" s="39"/>
      <c r="C23" s="36"/>
      <c r="D23" s="36"/>
      <c r="E23" s="36"/>
      <c r="F23" s="88"/>
      <c r="G23" s="88"/>
      <c r="H23" s="88"/>
      <c r="I23" s="81"/>
      <c r="J23" s="82">
        <f t="shared" si="0"/>
        <v>0</v>
      </c>
      <c r="K23" s="83">
        <f t="shared" si="1"/>
        <v>0</v>
      </c>
      <c r="L23" s="84">
        <f t="shared" si="2"/>
        <v>0</v>
      </c>
      <c r="M23" s="3" t="s">
        <v>40</v>
      </c>
    </row>
    <row r="24" spans="1:13" s="3" customFormat="1" ht="59.25" hidden="1" customHeight="1" x14ac:dyDescent="0.3">
      <c r="A24" s="85"/>
      <c r="B24" s="39"/>
      <c r="C24" s="36"/>
      <c r="D24" s="36"/>
      <c r="E24" s="36"/>
      <c r="F24" s="88"/>
      <c r="G24" s="88"/>
      <c r="H24" s="88"/>
      <c r="I24" s="81"/>
      <c r="J24" s="82">
        <f t="shared" si="0"/>
        <v>0</v>
      </c>
      <c r="K24" s="83">
        <f t="shared" si="1"/>
        <v>0</v>
      </c>
      <c r="L24" s="84">
        <f t="shared" si="2"/>
        <v>0</v>
      </c>
      <c r="M24" s="3" t="s">
        <v>40</v>
      </c>
    </row>
    <row r="25" spans="1:13" s="3" customFormat="1" ht="59.25" hidden="1" customHeight="1" x14ac:dyDescent="0.3">
      <c r="A25" s="85"/>
      <c r="B25" s="39"/>
      <c r="C25" s="36"/>
      <c r="D25" s="36"/>
      <c r="E25" s="36"/>
      <c r="F25" s="88"/>
      <c r="G25" s="88"/>
      <c r="H25" s="88"/>
      <c r="I25" s="81"/>
      <c r="J25" s="82">
        <f t="shared" si="0"/>
        <v>0</v>
      </c>
      <c r="K25" s="83">
        <f t="shared" si="1"/>
        <v>0</v>
      </c>
      <c r="L25" s="84">
        <f t="shared" si="2"/>
        <v>0</v>
      </c>
      <c r="M25" s="3" t="s">
        <v>40</v>
      </c>
    </row>
    <row r="26" spans="1:13" s="3" customFormat="1" ht="59.25" hidden="1" customHeight="1" x14ac:dyDescent="0.3">
      <c r="A26" s="85"/>
      <c r="B26" s="39"/>
      <c r="C26" s="36"/>
      <c r="D26" s="36"/>
      <c r="E26" s="36"/>
      <c r="F26" s="88"/>
      <c r="G26" s="88"/>
      <c r="H26" s="88"/>
      <c r="I26" s="81"/>
      <c r="J26" s="82">
        <f t="shared" si="0"/>
        <v>0</v>
      </c>
      <c r="K26" s="83">
        <f t="shared" si="1"/>
        <v>0</v>
      </c>
      <c r="L26" s="84">
        <f t="shared" si="2"/>
        <v>0</v>
      </c>
      <c r="M26" s="3" t="s">
        <v>40</v>
      </c>
    </row>
    <row r="27" spans="1:13" s="3" customFormat="1" ht="59.25" hidden="1" customHeight="1" x14ac:dyDescent="0.3">
      <c r="A27" s="85"/>
      <c r="B27" s="39"/>
      <c r="C27" s="36"/>
      <c r="D27" s="36"/>
      <c r="E27" s="36"/>
      <c r="F27" s="88"/>
      <c r="G27" s="88"/>
      <c r="H27" s="88"/>
      <c r="I27" s="81"/>
      <c r="J27" s="82">
        <f t="shared" si="0"/>
        <v>0</v>
      </c>
      <c r="K27" s="83">
        <f t="shared" si="1"/>
        <v>0</v>
      </c>
      <c r="L27" s="84">
        <f t="shared" si="2"/>
        <v>0</v>
      </c>
      <c r="M27" s="3" t="s">
        <v>40</v>
      </c>
    </row>
    <row r="28" spans="1:13" s="3" customFormat="1" ht="59.25" hidden="1" customHeight="1" x14ac:dyDescent="0.3">
      <c r="A28" s="85"/>
      <c r="B28" s="39"/>
      <c r="C28" s="36"/>
      <c r="D28" s="36"/>
      <c r="E28" s="36"/>
      <c r="F28" s="88"/>
      <c r="G28" s="88"/>
      <c r="H28" s="88"/>
      <c r="I28" s="81"/>
      <c r="J28" s="82">
        <f t="shared" si="0"/>
        <v>0</v>
      </c>
      <c r="K28" s="83">
        <f t="shared" si="1"/>
        <v>0</v>
      </c>
      <c r="L28" s="84">
        <f t="shared" si="2"/>
        <v>0</v>
      </c>
      <c r="M28" s="3" t="s">
        <v>40</v>
      </c>
    </row>
    <row r="29" spans="1:13" s="3" customFormat="1" ht="59.25" hidden="1" customHeight="1" x14ac:dyDescent="0.3">
      <c r="A29" s="85"/>
      <c r="B29" s="39"/>
      <c r="C29" s="36"/>
      <c r="D29" s="36"/>
      <c r="E29" s="36"/>
      <c r="F29" s="88"/>
      <c r="G29" s="88"/>
      <c r="H29" s="88"/>
      <c r="I29" s="81"/>
      <c r="J29" s="82">
        <f t="shared" si="0"/>
        <v>0</v>
      </c>
      <c r="K29" s="83">
        <f t="shared" si="1"/>
        <v>0</v>
      </c>
      <c r="L29" s="84">
        <f t="shared" si="2"/>
        <v>0</v>
      </c>
      <c r="M29" s="3" t="s">
        <v>40</v>
      </c>
    </row>
    <row r="30" spans="1:13" s="3" customFormat="1" ht="59.25" hidden="1" customHeight="1" x14ac:dyDescent="0.3">
      <c r="A30" s="85"/>
      <c r="B30" s="39"/>
      <c r="C30" s="36"/>
      <c r="D30" s="36"/>
      <c r="E30" s="36"/>
      <c r="F30" s="88"/>
      <c r="G30" s="88"/>
      <c r="H30" s="88"/>
      <c r="I30" s="81"/>
      <c r="J30" s="82">
        <f t="shared" si="0"/>
        <v>0</v>
      </c>
      <c r="K30" s="83">
        <f t="shared" si="1"/>
        <v>0</v>
      </c>
      <c r="L30" s="84">
        <f t="shared" si="2"/>
        <v>0</v>
      </c>
      <c r="M30" s="3" t="s">
        <v>40</v>
      </c>
    </row>
    <row r="31" spans="1:13" s="3" customFormat="1" ht="59.25" hidden="1" customHeight="1" x14ac:dyDescent="0.3">
      <c r="A31" s="85"/>
      <c r="B31" s="39"/>
      <c r="C31" s="36"/>
      <c r="D31" s="36"/>
      <c r="E31" s="36"/>
      <c r="F31" s="88"/>
      <c r="G31" s="88"/>
      <c r="H31" s="88"/>
      <c r="I31" s="81"/>
      <c r="J31" s="82">
        <f t="shared" si="0"/>
        <v>0</v>
      </c>
      <c r="K31" s="83">
        <f t="shared" si="1"/>
        <v>0</v>
      </c>
      <c r="L31" s="84">
        <f t="shared" si="2"/>
        <v>0</v>
      </c>
      <c r="M31" s="3" t="s">
        <v>40</v>
      </c>
    </row>
    <row r="32" spans="1:13" s="3" customFormat="1" ht="26.4" thickBot="1" x14ac:dyDescent="0.35">
      <c r="A32" s="111" t="s">
        <v>97</v>
      </c>
      <c r="B32" s="112"/>
      <c r="C32" s="112"/>
      <c r="D32" s="112"/>
      <c r="E32" s="113"/>
      <c r="F32" s="92">
        <f>SUM(F5:F31)</f>
        <v>1408807</v>
      </c>
      <c r="G32" s="92">
        <f t="shared" ref="G32:I32" si="3">SUM(G5:G31)</f>
        <v>1408807</v>
      </c>
      <c r="H32" s="92">
        <f t="shared" si="3"/>
        <v>1163986.0400000003</v>
      </c>
      <c r="I32" s="86">
        <f t="shared" si="3"/>
        <v>0</v>
      </c>
      <c r="J32" s="86">
        <f>IFERROR(I32/H32*100,)</f>
        <v>0</v>
      </c>
      <c r="K32" s="86">
        <f t="shared" si="1"/>
        <v>-244820.95999999973</v>
      </c>
      <c r="L32" s="86">
        <f t="shared" si="2"/>
        <v>-17.37789207464186</v>
      </c>
      <c r="M32" s="3" t="s">
        <v>40</v>
      </c>
    </row>
    <row r="33" spans="1:13" s="3" customFormat="1" x14ac:dyDescent="0.3">
      <c r="A33" s="107" t="s">
        <v>98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3" t="s">
        <v>40</v>
      </c>
    </row>
    <row r="34" spans="1:13" s="3" customFormat="1" ht="21" x14ac:dyDescent="0.3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3" s="3" customFormat="1" ht="99" customHeight="1" x14ac:dyDescent="0.3">
      <c r="A35" s="109" t="s">
        <v>99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3" s="3" customFormat="1" ht="12.75" customHeight="1" x14ac:dyDescent="0.3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</sheetData>
  <sheetProtection formatCells="0" formatRows="0" insertRows="0" deleteRows="0"/>
  <mergeCells count="17">
    <mergeCell ref="E3:E4"/>
    <mergeCell ref="K3:L3"/>
    <mergeCell ref="A3:A4"/>
    <mergeCell ref="B3:B4"/>
    <mergeCell ref="C3:C4"/>
    <mergeCell ref="D3:D4"/>
    <mergeCell ref="A1:L1"/>
    <mergeCell ref="A2:L2"/>
    <mergeCell ref="H3:H4"/>
    <mergeCell ref="F3:F4"/>
    <mergeCell ref="I3:J3"/>
    <mergeCell ref="G3:G4"/>
    <mergeCell ref="A33:L33"/>
    <mergeCell ref="A36:L36"/>
    <mergeCell ref="A35:L35"/>
    <mergeCell ref="A34:L34"/>
    <mergeCell ref="A32:E32"/>
  </mergeCells>
  <phoneticPr fontId="26" type="noConversion"/>
  <pageMargins left="0.23622047244094491" right="0.23622047244094491" top="0.27" bottom="0.17" header="0.31496062992125984" footer="0.31496062992125984"/>
  <pageSetup paperSize="9" scale="3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'Matriz Objetivos x Projetos'!$B$11:$B$24</xm:f>
          </x14:formula1>
          <xm:sqref>D5:D31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9"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4.4" x14ac:dyDescent="0.3"/>
  <cols>
    <col min="1" max="1" width="0.88671875" customWidth="1"/>
    <col min="2" max="2" width="56.5546875" bestFit="1" customWidth="1"/>
    <col min="3" max="3" width="9.88671875" customWidth="1"/>
    <col min="4" max="4" width="37" customWidth="1"/>
    <col min="5" max="5" width="9.88671875" customWidth="1"/>
    <col min="6" max="6" width="41.88671875" customWidth="1"/>
    <col min="12" max="12" width="25.6640625" hidden="1" customWidth="1"/>
  </cols>
  <sheetData>
    <row r="3" spans="2:12" ht="34.5" customHeight="1" x14ac:dyDescent="0.3"/>
    <row r="4" spans="2:12" ht="43.5" customHeight="1" x14ac:dyDescent="0.35">
      <c r="B4" s="133" t="s">
        <v>100</v>
      </c>
      <c r="C4" s="133"/>
      <c r="D4" s="133"/>
      <c r="E4" s="133"/>
      <c r="F4" s="133"/>
    </row>
    <row r="5" spans="2:12" ht="3" customHeight="1" x14ac:dyDescent="0.3"/>
    <row r="6" spans="2:12" ht="27.75" customHeight="1" x14ac:dyDescent="0.3">
      <c r="B6" s="121" t="s">
        <v>101</v>
      </c>
      <c r="C6" s="122"/>
      <c r="D6" s="122"/>
      <c r="E6" s="122"/>
      <c r="F6" s="123"/>
      <c r="L6" t="s">
        <v>102</v>
      </c>
    </row>
    <row r="7" spans="2:12" s="2" customFormat="1" ht="30" customHeight="1" x14ac:dyDescent="0.3">
      <c r="B7" s="134" t="s">
        <v>103</v>
      </c>
      <c r="C7" s="135"/>
      <c r="D7" s="14"/>
      <c r="E7" s="14"/>
      <c r="F7" s="14"/>
      <c r="G7" s="4"/>
      <c r="H7" s="4"/>
      <c r="I7" s="4"/>
      <c r="J7" s="4"/>
      <c r="K7" s="4"/>
      <c r="L7" s="2" t="s">
        <v>5</v>
      </c>
    </row>
    <row r="8" spans="2:12" x14ac:dyDescent="0.3">
      <c r="L8" t="s">
        <v>17</v>
      </c>
    </row>
    <row r="9" spans="2:12" s="1" customFormat="1" ht="24" customHeight="1" x14ac:dyDescent="0.3">
      <c r="B9" s="10" t="s">
        <v>104</v>
      </c>
      <c r="C9" s="11"/>
      <c r="D9" s="11"/>
      <c r="E9" s="11"/>
      <c r="F9" s="12"/>
      <c r="G9" s="74"/>
      <c r="H9" s="74"/>
      <c r="I9" s="74"/>
      <c r="J9" s="74"/>
      <c r="K9" s="74"/>
      <c r="L9" s="74"/>
    </row>
    <row r="10" spans="2:12" s="1" customFormat="1" ht="20.25" customHeight="1" x14ac:dyDescent="0.3">
      <c r="B10" s="8" t="s">
        <v>105</v>
      </c>
      <c r="C10" s="143"/>
      <c r="D10" s="144"/>
      <c r="E10" s="144"/>
      <c r="F10" s="145"/>
      <c r="G10" s="74"/>
      <c r="H10" s="74"/>
      <c r="I10" s="74"/>
      <c r="J10" s="74"/>
      <c r="K10" s="74"/>
      <c r="L10" s="74"/>
    </row>
    <row r="11" spans="2:12" s="1" customFormat="1" ht="33" customHeight="1" x14ac:dyDescent="0.3">
      <c r="B11" s="6" t="s">
        <v>106</v>
      </c>
      <c r="C11" s="143"/>
      <c r="D11" s="144"/>
      <c r="E11" s="144"/>
      <c r="F11" s="145"/>
      <c r="G11" s="74"/>
      <c r="H11" s="74"/>
      <c r="I11" s="74"/>
      <c r="J11" s="74"/>
      <c r="K11" s="74"/>
      <c r="L11" s="74"/>
    </row>
    <row r="12" spans="2:12" s="1" customFormat="1" ht="20.25" customHeight="1" x14ac:dyDescent="0.3">
      <c r="B12" s="8" t="s">
        <v>107</v>
      </c>
      <c r="C12" s="143"/>
      <c r="D12" s="144"/>
      <c r="E12" s="144"/>
      <c r="F12" s="145"/>
      <c r="G12" s="74"/>
      <c r="H12" s="74"/>
      <c r="I12" s="74"/>
      <c r="J12" s="74"/>
      <c r="K12" s="74"/>
      <c r="L12" s="74"/>
    </row>
    <row r="13" spans="2:12" s="1" customFormat="1" ht="30" customHeight="1" x14ac:dyDescent="0.3">
      <c r="B13" s="8" t="s">
        <v>108</v>
      </c>
      <c r="C13" s="143"/>
      <c r="D13" s="144"/>
      <c r="E13" s="144"/>
      <c r="F13" s="145"/>
      <c r="G13" s="74"/>
      <c r="H13" s="74"/>
      <c r="I13" s="74"/>
      <c r="J13" s="74"/>
      <c r="K13" s="74"/>
      <c r="L13" s="74"/>
    </row>
    <row r="14" spans="2:12" s="1" customFormat="1" ht="27" customHeight="1" x14ac:dyDescent="0.3">
      <c r="B14" s="8" t="s">
        <v>109</v>
      </c>
      <c r="C14" s="143"/>
      <c r="D14" s="144"/>
      <c r="E14" s="144"/>
      <c r="F14" s="145"/>
      <c r="G14" s="74"/>
      <c r="H14" s="74"/>
      <c r="I14" s="74"/>
      <c r="J14" s="74"/>
      <c r="K14" s="74"/>
      <c r="L14" s="74"/>
    </row>
    <row r="15" spans="2:12" s="1" customFormat="1" ht="26.25" customHeight="1" x14ac:dyDescent="0.3">
      <c r="B15" s="8" t="s">
        <v>110</v>
      </c>
      <c r="C15" s="143"/>
      <c r="D15" s="144"/>
      <c r="E15" s="144"/>
      <c r="F15" s="145"/>
      <c r="G15" s="74"/>
      <c r="H15" s="74"/>
      <c r="I15" s="74"/>
      <c r="J15" s="74"/>
      <c r="K15" s="74"/>
      <c r="L15" s="74"/>
    </row>
    <row r="16" spans="2:12" s="1" customFormat="1" x14ac:dyDescent="0.3">
      <c r="B16" s="9"/>
      <c r="C16" s="9"/>
      <c r="D16" s="9"/>
      <c r="E16" s="9"/>
      <c r="F16" s="9"/>
      <c r="G16" s="74"/>
      <c r="H16" s="74"/>
      <c r="I16" s="74"/>
      <c r="J16" s="74"/>
      <c r="K16" s="74"/>
      <c r="L16" s="74"/>
    </row>
    <row r="17" spans="2:10" s="1" customFormat="1" ht="24" customHeight="1" x14ac:dyDescent="0.3">
      <c r="B17" s="10" t="s">
        <v>111</v>
      </c>
      <c r="C17" s="11"/>
      <c r="D17" s="11"/>
      <c r="E17" s="11"/>
      <c r="F17" s="12"/>
      <c r="G17" s="74"/>
      <c r="H17" s="74"/>
      <c r="I17" s="74"/>
      <c r="J17" s="74"/>
    </row>
    <row r="18" spans="2:10" s="1" customFormat="1" ht="14.25" customHeight="1" x14ac:dyDescent="0.3">
      <c r="B18" s="95" t="s">
        <v>112</v>
      </c>
      <c r="C18" s="13"/>
      <c r="D18" s="13"/>
      <c r="E18" s="13"/>
      <c r="F18" s="13"/>
      <c r="G18" s="74"/>
      <c r="H18" s="74"/>
      <c r="I18" s="74"/>
      <c r="J18" s="74"/>
    </row>
    <row r="19" spans="2:10" s="1" customFormat="1" ht="33" customHeight="1" x14ac:dyDescent="0.3">
      <c r="B19" s="7" t="s">
        <v>113</v>
      </c>
      <c r="C19" s="124"/>
      <c r="D19" s="125"/>
      <c r="E19" s="125"/>
      <c r="F19" s="126"/>
      <c r="G19" s="74"/>
      <c r="H19" s="74"/>
      <c r="I19" s="74"/>
      <c r="J19" s="74"/>
    </row>
    <row r="20" spans="2:10" s="1" customFormat="1" ht="15.75" customHeight="1" x14ac:dyDescent="0.3">
      <c r="B20" s="19" t="s">
        <v>114</v>
      </c>
      <c r="C20" s="139"/>
      <c r="D20" s="140"/>
      <c r="E20" s="140"/>
      <c r="F20" s="141"/>
      <c r="G20" s="32"/>
      <c r="H20" s="32" t="s">
        <v>115</v>
      </c>
      <c r="I20" s="32"/>
      <c r="J20" s="32"/>
    </row>
    <row r="21" spans="2:10" s="1" customFormat="1" ht="33" customHeight="1" x14ac:dyDescent="0.3">
      <c r="B21" s="7" t="s">
        <v>116</v>
      </c>
      <c r="C21" s="124"/>
      <c r="D21" s="125"/>
      <c r="E21" s="125"/>
      <c r="F21" s="126"/>
      <c r="G21" s="74"/>
      <c r="H21" s="74"/>
      <c r="I21" s="74"/>
      <c r="J21" s="74"/>
    </row>
    <row r="22" spans="2:10" s="1" customFormat="1" ht="15.75" customHeight="1" x14ac:dyDescent="0.3">
      <c r="B22" s="19" t="s">
        <v>114</v>
      </c>
      <c r="C22" s="139"/>
      <c r="D22" s="140"/>
      <c r="E22" s="140"/>
      <c r="F22" s="141"/>
      <c r="G22" s="74"/>
      <c r="H22" s="74"/>
      <c r="I22" s="74"/>
      <c r="J22" s="74"/>
    </row>
    <row r="23" spans="2:10" s="1" customFormat="1" ht="33" customHeight="1" x14ac:dyDescent="0.3">
      <c r="B23" s="7" t="s">
        <v>117</v>
      </c>
      <c r="C23" s="124"/>
      <c r="D23" s="125"/>
      <c r="E23" s="125"/>
      <c r="F23" s="126"/>
      <c r="G23" s="74"/>
      <c r="H23" s="74"/>
      <c r="I23" s="74"/>
      <c r="J23" s="74"/>
    </row>
    <row r="24" spans="2:10" s="1" customFormat="1" ht="15.75" customHeight="1" x14ac:dyDescent="0.3">
      <c r="B24" s="19" t="s">
        <v>114</v>
      </c>
      <c r="C24" s="139"/>
      <c r="D24" s="140"/>
      <c r="E24" s="140"/>
      <c r="F24" s="141"/>
      <c r="G24" s="74"/>
      <c r="H24" s="74"/>
      <c r="I24" s="74"/>
      <c r="J24" s="74"/>
    </row>
    <row r="25" spans="2:10" s="1" customFormat="1" ht="33" customHeight="1" x14ac:dyDescent="0.3">
      <c r="B25" s="35" t="s">
        <v>118</v>
      </c>
      <c r="C25" s="124"/>
      <c r="D25" s="125"/>
      <c r="E25" s="125"/>
      <c r="F25" s="126"/>
      <c r="G25" s="74"/>
      <c r="H25" s="74"/>
      <c r="I25" s="74"/>
      <c r="J25" s="74"/>
    </row>
    <row r="26" spans="2:10" s="1" customFormat="1" ht="25.5" customHeight="1" x14ac:dyDescent="0.3">
      <c r="B26" s="8" t="s">
        <v>119</v>
      </c>
      <c r="C26" s="8" t="s">
        <v>120</v>
      </c>
      <c r="D26" s="20"/>
      <c r="E26" s="8" t="s">
        <v>121</v>
      </c>
      <c r="F26" s="20"/>
      <c r="G26" s="74"/>
      <c r="H26" s="74"/>
      <c r="I26" s="74"/>
      <c r="J26" s="74"/>
    </row>
    <row r="27" spans="2:10" s="1" customFormat="1" x14ac:dyDescent="0.3">
      <c r="B27" s="142"/>
      <c r="C27" s="142"/>
      <c r="D27" s="142"/>
      <c r="E27" s="142"/>
      <c r="F27" s="142"/>
      <c r="G27" s="74"/>
      <c r="H27" s="74"/>
      <c r="I27" s="74"/>
      <c r="J27" s="74"/>
    </row>
    <row r="28" spans="2:10" s="1" customFormat="1" ht="24" customHeight="1" x14ac:dyDescent="0.3">
      <c r="B28" s="10" t="s">
        <v>122</v>
      </c>
      <c r="C28" s="11"/>
      <c r="D28" s="11"/>
      <c r="E28" s="11"/>
      <c r="F28" s="12"/>
      <c r="G28" s="74"/>
      <c r="H28" s="74"/>
      <c r="I28" s="74"/>
      <c r="J28" s="74"/>
    </row>
    <row r="29" spans="2:10" s="1" customFormat="1" ht="20.100000000000001" customHeight="1" x14ac:dyDescent="0.3">
      <c r="B29" s="8" t="s">
        <v>123</v>
      </c>
      <c r="C29" s="129"/>
      <c r="D29" s="129"/>
      <c r="E29" s="129"/>
      <c r="F29" s="129"/>
      <c r="G29" s="74"/>
      <c r="H29" s="74"/>
      <c r="I29" s="74"/>
      <c r="J29" s="74"/>
    </row>
    <row r="30" spans="2:10" s="1" customFormat="1" ht="20.100000000000001" customHeight="1" x14ac:dyDescent="0.3">
      <c r="B30" s="7" t="s">
        <v>124</v>
      </c>
      <c r="C30" s="21"/>
      <c r="D30" s="8" t="s">
        <v>125</v>
      </c>
      <c r="E30" s="21"/>
      <c r="F30" s="21" t="s">
        <v>126</v>
      </c>
      <c r="G30" s="74"/>
      <c r="H30" s="74"/>
      <c r="I30" s="74"/>
      <c r="J30" s="74"/>
    </row>
    <row r="31" spans="2:10" s="1" customFormat="1" x14ac:dyDescent="0.3">
      <c r="B31" s="128"/>
      <c r="C31" s="128"/>
      <c r="D31" s="128"/>
      <c r="E31" s="128"/>
      <c r="F31" s="128"/>
      <c r="G31" s="74"/>
      <c r="H31" s="74"/>
      <c r="I31" s="74"/>
      <c r="J31" s="74"/>
    </row>
    <row r="32" spans="2:10" s="1" customFormat="1" ht="24" customHeight="1" x14ac:dyDescent="0.3">
      <c r="B32" s="136" t="s">
        <v>127</v>
      </c>
      <c r="C32" s="137"/>
      <c r="D32" s="137"/>
      <c r="E32" s="137"/>
      <c r="F32" s="138"/>
      <c r="G32" s="74"/>
      <c r="H32" s="74"/>
      <c r="I32" s="74"/>
      <c r="J32" s="74"/>
    </row>
    <row r="33" spans="2:6" s="1" customFormat="1" ht="63.75" customHeight="1" x14ac:dyDescent="0.3">
      <c r="B33" s="130"/>
      <c r="C33" s="131"/>
      <c r="D33" s="131"/>
      <c r="E33" s="131"/>
      <c r="F33" s="132"/>
    </row>
    <row r="34" spans="2:6" s="1" customFormat="1" ht="20.100000000000001" customHeight="1" x14ac:dyDescent="0.3">
      <c r="B34" s="127"/>
      <c r="C34" s="127"/>
      <c r="D34" s="127"/>
      <c r="E34" s="127"/>
      <c r="F34" s="127"/>
    </row>
    <row r="35" spans="2:6" s="5" customFormat="1" x14ac:dyDescent="0.3"/>
  </sheetData>
  <sheetProtection formatCells="0" selectLockedCells="1"/>
  <dataConsolidate link="1"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2">
    <dataValidation type="list" allowBlank="1" showInputMessage="1" showErrorMessage="1" sqref="C20:F20 C22:F22 C24:F24" xr:uid="{00000000-0002-0000-0700-000000000000}">
      <formula1>$L$4:$L$8</formula1>
    </dataValidation>
    <dataValidation type="list" allowBlank="1" showInputMessage="1" showErrorMessage="1" sqref="C21:F21 C23:F23" xr:uid="{00000000-0002-0000-0700-000001000000}">
      <formula1>$B$11:$B$26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'Matriz Objetivos x Projetos'!$B$11:$B$24</xm:f>
          </x14:formula1>
          <xm:sqref>C19:F19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2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Matriz Objetivos x Projetos</vt:lpstr>
      <vt:lpstr>Indicadores e Metas1</vt:lpstr>
      <vt:lpstr>Quadro Geral</vt:lpstr>
      <vt:lpstr>Anexo_1.4_Dados</vt:lpstr>
      <vt:lpstr>Plan1</vt:lpstr>
      <vt:lpstr>Anexo_1.4_Dados!Area_de_impressao</vt:lpstr>
      <vt:lpstr>'Indicadores e Metas1'!Area_de_impressao</vt:lpstr>
      <vt:lpstr>'Matriz Objetivos x Projetos'!Area_de_impressao</vt:lpstr>
      <vt:lpstr>'Quadro Geral'!Area_de_impressao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Rodrigo</cp:lastModifiedBy>
  <cp:revision/>
  <cp:lastPrinted>2021-01-27T18:53:06Z</cp:lastPrinted>
  <dcterms:created xsi:type="dcterms:W3CDTF">2013-07-30T15:20:59Z</dcterms:created>
  <dcterms:modified xsi:type="dcterms:W3CDTF">2021-01-27T18:53:33Z</dcterms:modified>
</cp:coreProperties>
</file>